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6600" tabRatio="823" activeTab="0"/>
  </bookViews>
  <sheets>
    <sheet name="1.全区收支预算总表" sheetId="1" r:id="rId1"/>
    <sheet name="2.一般公共预算收支预算总表" sheetId="2" r:id="rId2"/>
    <sheet name="3.一般公共预算收入表" sheetId="3" r:id="rId3"/>
    <sheet name="4.一般公共预算支出表" sheetId="4" r:id="rId4"/>
    <sheet name="5.一般公共预算支出预算总表" sheetId="5" r:id="rId5"/>
    <sheet name="6一般公共预算支出明细表" sheetId="6" r:id="rId6"/>
    <sheet name="7.一般公共预算基本支出表" sheetId="7" r:id="rId7"/>
    <sheet name="8.支出预算分类汇总表（按支出经济分类）" sheetId="8" r:id="rId8"/>
    <sheet name="9.一般公共预算三公经费表" sheetId="9" r:id="rId9"/>
    <sheet name="10.一般公共预算税收返还和转移支付表" sheetId="10" r:id="rId10"/>
  </sheets>
  <externalReferences>
    <externalReference r:id="rId13"/>
  </externalReferences>
  <definedNames>
    <definedName name="_xlnm.Print_Titles" localSheetId="2">'3.一般公共预算收入表'!$1:$4</definedName>
    <definedName name="_xlnm.Print_Titles" localSheetId="9">'10.一般公共预算税收返还和转移支付表'!$2:$3</definedName>
    <definedName name="地区名称">#REF!</definedName>
    <definedName name="_11_北京市">'[1]内置数据'!$C$2:$C$17</definedName>
    <definedName name="_12_天津市">'[1]内置数据'!$D$2:$D$17</definedName>
    <definedName name="_1301_石家庄市">'[1]内置数据'!$AK$2:$AK$23</definedName>
    <definedName name="_1302_唐山市">'[1]内置数据'!$AL$2:$AL$15</definedName>
    <definedName name="_1303_秦皇岛市">'[1]内置数据'!$AM$2:$AM$8</definedName>
  </definedNames>
  <calcPr fullCalcOnLoad="1"/>
</workbook>
</file>

<file path=xl/sharedStrings.xml><?xml version="1.0" encoding="utf-8"?>
<sst xmlns="http://schemas.openxmlformats.org/spreadsheetml/2006/main" count="1589" uniqueCount="776">
  <si>
    <t>表1</t>
  </si>
  <si>
    <t>2024年全区一般公共预算收支预算总表</t>
  </si>
  <si>
    <t>单位：万元</t>
  </si>
  <si>
    <t>项目</t>
  </si>
  <si>
    <t>2023执行数</t>
  </si>
  <si>
    <t>2024预算数</t>
  </si>
  <si>
    <t>本级收入</t>
  </si>
  <si>
    <t>本级支出</t>
  </si>
  <si>
    <t>一、税收收入</t>
  </si>
  <si>
    <t>一般公共服务支出</t>
  </si>
  <si>
    <t xml:space="preserve">    增值税</t>
  </si>
  <si>
    <t>外交支出</t>
  </si>
  <si>
    <t xml:space="preserve">    营业税</t>
  </si>
  <si>
    <t>国防支出</t>
  </si>
  <si>
    <t xml:space="preserve">    企业所得税</t>
  </si>
  <si>
    <t>公共安全支出</t>
  </si>
  <si>
    <t xml:space="preserve">    个人所得税</t>
  </si>
  <si>
    <t>教育支出</t>
  </si>
  <si>
    <t xml:space="preserve">    资源税</t>
  </si>
  <si>
    <t>科学技术支出</t>
  </si>
  <si>
    <t xml:space="preserve">    城市维护建设税</t>
  </si>
  <si>
    <t>文化旅游体育与传媒支出</t>
  </si>
  <si>
    <t xml:space="preserve">    房产税</t>
  </si>
  <si>
    <t>社会保障和就业支出</t>
  </si>
  <si>
    <t xml:space="preserve">    印花税</t>
  </si>
  <si>
    <t>卫生健康支出</t>
  </si>
  <si>
    <t xml:space="preserve">    城镇土地使用税</t>
  </si>
  <si>
    <t>节能环保支出</t>
  </si>
  <si>
    <t xml:space="preserve">    土地增值税</t>
  </si>
  <si>
    <t>城乡社区支出</t>
  </si>
  <si>
    <t xml:space="preserve">    车船税</t>
  </si>
  <si>
    <t>农林水支出</t>
  </si>
  <si>
    <t xml:space="preserve">    耕地占用税</t>
  </si>
  <si>
    <t>交通运输支出</t>
  </si>
  <si>
    <t xml:space="preserve">    环境保护税</t>
  </si>
  <si>
    <t>资源勘探信息等支出</t>
  </si>
  <si>
    <t>其他税收收入</t>
  </si>
  <si>
    <t>商业服务业等支出</t>
  </si>
  <si>
    <t>二、非税收入</t>
  </si>
  <si>
    <t>金融支出</t>
  </si>
  <si>
    <t xml:space="preserve">    专项收入</t>
  </si>
  <si>
    <t>援助其他地区支出</t>
  </si>
  <si>
    <t xml:space="preserve">    行政事业性收费收入</t>
  </si>
  <si>
    <t>自然资源海洋气象等支出</t>
  </si>
  <si>
    <t xml:space="preserve">    罚没收入</t>
  </si>
  <si>
    <t>住房保障支出</t>
  </si>
  <si>
    <t>国有资本经营收入</t>
  </si>
  <si>
    <t>粮油物资储备支出</t>
  </si>
  <si>
    <t xml:space="preserve">    国有资源（资产）有偿使用收入</t>
  </si>
  <si>
    <t>灾害防治及应急管理支出</t>
  </si>
  <si>
    <t xml:space="preserve">    政府住房基金收入</t>
  </si>
  <si>
    <t>预备费</t>
  </si>
  <si>
    <t>捐赠收入</t>
  </si>
  <si>
    <t>其他支出(类)</t>
  </si>
  <si>
    <t xml:space="preserve">    其他收入</t>
  </si>
  <si>
    <t>债务付息支出</t>
  </si>
  <si>
    <t>上级补助收入</t>
  </si>
  <si>
    <t>上解上级支出</t>
  </si>
  <si>
    <t xml:space="preserve">    返还性收入</t>
  </si>
  <si>
    <t>一般债务还本支出</t>
  </si>
  <si>
    <t xml:space="preserve">    一般性转移支付收入</t>
  </si>
  <si>
    <t>调出资金</t>
  </si>
  <si>
    <t xml:space="preserve">    专项转移支付收入</t>
  </si>
  <si>
    <t>预计结转</t>
  </si>
  <si>
    <t>上年结余收入</t>
  </si>
  <si>
    <t>补充预算稳定调节基金</t>
  </si>
  <si>
    <t>地方政府一般债券收入</t>
  </si>
  <si>
    <t>地方政府一般债务转贷收入</t>
  </si>
  <si>
    <t>动用预算稳定调节基金</t>
  </si>
  <si>
    <t>调入资金</t>
  </si>
  <si>
    <t>收入总计</t>
  </si>
  <si>
    <t>支出总计</t>
  </si>
  <si>
    <t>表2</t>
  </si>
  <si>
    <t>2024年区级一般公共预算收支预算总表</t>
  </si>
  <si>
    <t>2023收入执行</t>
  </si>
  <si>
    <t>2024收入预算数</t>
  </si>
  <si>
    <t>2023支出执行</t>
  </si>
  <si>
    <t>2024支出预算数</t>
  </si>
  <si>
    <t>区本级收入</t>
  </si>
  <si>
    <t>区级一般公共预算支出</t>
  </si>
  <si>
    <t>上年结余支出</t>
  </si>
  <si>
    <t>下级上解收入</t>
  </si>
  <si>
    <t>地方政府一般债务收入</t>
  </si>
  <si>
    <t>补助下级支出</t>
  </si>
  <si>
    <t>表3</t>
  </si>
  <si>
    <t>2024年区本级一般公共预算收入预算表</t>
  </si>
  <si>
    <t>2023年执行数</t>
  </si>
  <si>
    <t>2024年预算数</t>
  </si>
  <si>
    <t>预算数为上年执行数%</t>
  </si>
  <si>
    <t>.</t>
  </si>
  <si>
    <t>收入合计</t>
  </si>
  <si>
    <t>表4</t>
  </si>
  <si>
    <t>2024年区本级一般公共预算（财力安排）支出预算表</t>
  </si>
  <si>
    <t>2023年区本级财力安排支出</t>
  </si>
  <si>
    <t>2023年调整预算数</t>
  </si>
  <si>
    <t>2024年区本级财力安排总支出</t>
  </si>
  <si>
    <t>为上年区本级财力安排支出%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</si>
  <si>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</si>
  <si>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</si>
  <si>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</si>
  <si>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</si>
  <si>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</si>
  <si>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</si>
  <si>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七、文化旅游体育与传媒</t>
  </si>
  <si>
    <t>八、社会保障和就业</t>
  </si>
  <si>
    <t>十、卫生健康支出</t>
  </si>
  <si>
    <t>十一、节能环保支出</t>
  </si>
  <si>
    <t>十二、城乡社区事务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</si>
  <si>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</si>
  <si>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</si>
  <si>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</si>
  <si>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</si>
  <si>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</si>
  <si>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</si>
  <si>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</si>
  <si>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</si>
  <si>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二十二、粮油物资储备事务</t>
  </si>
  <si>
    <t>二十四、灾害防治及应急管理支出</t>
  </si>
  <si>
    <t>二十七、预备费</t>
  </si>
  <si>
    <t>二十九、其他支出</t>
  </si>
  <si>
    <t>三十、债务付息支出</t>
  </si>
  <si>
    <t>合计</t>
  </si>
  <si>
    <t>表5</t>
  </si>
  <si>
    <t>2024年区本级一般公共预算支出预算总表</t>
  </si>
  <si>
    <t>2024年区本级财力安排支出</t>
  </si>
  <si>
    <t>上级转移支付安排支出</t>
  </si>
  <si>
    <t>表6</t>
  </si>
  <si>
    <t>2024年全区一般公共预算支出表</t>
  </si>
  <si>
    <r>
      <t>科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黑体"/>
        <family val="3"/>
      </rPr>
      <t>目</t>
    </r>
  </si>
  <si>
    <t>区本级财力安排</t>
  </si>
  <si>
    <t>科目代码</t>
  </si>
  <si>
    <t>科目名称</t>
  </si>
  <si>
    <t>金额</t>
  </si>
  <si>
    <t>一般公共预算支出</t>
  </si>
  <si>
    <r>
      <t xml:space="preserve">  </t>
    </r>
    <r>
      <rPr>
        <sz val="11"/>
        <color indexed="8"/>
        <rFont val="宋体"/>
        <family val="0"/>
      </rPr>
      <t>人大事务</t>
    </r>
  </si>
  <si>
    <r>
      <t xml:space="preserve">    </t>
    </r>
    <r>
      <rPr>
        <sz val="11"/>
        <color indexed="8"/>
        <rFont val="宋体"/>
        <family val="0"/>
      </rPr>
      <t>行政运行</t>
    </r>
  </si>
  <si>
    <r>
      <t xml:space="preserve">    </t>
    </r>
    <r>
      <rPr>
        <sz val="11"/>
        <color indexed="8"/>
        <rFont val="宋体"/>
        <family val="0"/>
      </rPr>
      <t>人大会议</t>
    </r>
  </si>
  <si>
    <r>
      <t xml:space="preserve">    </t>
    </r>
    <r>
      <rPr>
        <sz val="11"/>
        <color indexed="8"/>
        <rFont val="宋体"/>
        <family val="0"/>
      </rPr>
      <t>其他人大事务支出</t>
    </r>
  </si>
  <si>
    <r>
      <t xml:space="preserve">  </t>
    </r>
    <r>
      <rPr>
        <sz val="11"/>
        <color indexed="8"/>
        <rFont val="宋体"/>
        <family val="0"/>
      </rPr>
      <t>政协事务</t>
    </r>
  </si>
  <si>
    <r>
      <t xml:space="preserve">    </t>
    </r>
    <r>
      <rPr>
        <sz val="11"/>
        <color indexed="8"/>
        <rFont val="宋体"/>
        <family val="0"/>
      </rPr>
      <t>政协会议</t>
    </r>
  </si>
  <si>
    <r>
      <t xml:space="preserve">    </t>
    </r>
    <r>
      <rPr>
        <sz val="11"/>
        <color indexed="8"/>
        <rFont val="宋体"/>
        <family val="0"/>
      </rPr>
      <t>其他政协事务支出</t>
    </r>
  </si>
  <si>
    <r>
      <t xml:space="preserve">  </t>
    </r>
    <r>
      <rPr>
        <sz val="11"/>
        <color indexed="8"/>
        <rFont val="宋体"/>
        <family val="0"/>
      </rPr>
      <t>政府办公厅（室）及相关机构事务</t>
    </r>
  </si>
  <si>
    <r>
      <t xml:space="preserve">    </t>
    </r>
    <r>
      <rPr>
        <sz val="11"/>
        <color indexed="8"/>
        <rFont val="宋体"/>
        <family val="0"/>
      </rPr>
      <t>机关服务</t>
    </r>
  </si>
  <si>
    <r>
      <t xml:space="preserve">    </t>
    </r>
    <r>
      <rPr>
        <sz val="11"/>
        <color indexed="8"/>
        <rFont val="宋体"/>
        <family val="0"/>
      </rPr>
      <t>信访事务</t>
    </r>
  </si>
  <si>
    <r>
      <t xml:space="preserve">    </t>
    </r>
    <r>
      <rPr>
        <sz val="11"/>
        <color indexed="8"/>
        <rFont val="宋体"/>
        <family val="0"/>
      </rPr>
      <t>事业运行</t>
    </r>
  </si>
  <si>
    <r>
      <t xml:space="preserve">    </t>
    </r>
    <r>
      <rPr>
        <sz val="11"/>
        <color indexed="8"/>
        <rFont val="宋体"/>
        <family val="0"/>
      </rPr>
      <t>其他政府办公厅（室）及相关机构事务支出</t>
    </r>
  </si>
  <si>
    <r>
      <t xml:space="preserve">  </t>
    </r>
    <r>
      <rPr>
        <sz val="11"/>
        <color indexed="8"/>
        <rFont val="宋体"/>
        <family val="0"/>
      </rPr>
      <t>发展与改革事务</t>
    </r>
  </si>
  <si>
    <r>
      <t xml:space="preserve">    </t>
    </r>
    <r>
      <rPr>
        <sz val="11"/>
        <color indexed="8"/>
        <rFont val="宋体"/>
        <family val="0"/>
      </rPr>
      <t>其他发展与改革事务支出</t>
    </r>
  </si>
  <si>
    <r>
      <t xml:space="preserve">  </t>
    </r>
    <r>
      <rPr>
        <sz val="11"/>
        <color indexed="8"/>
        <rFont val="宋体"/>
        <family val="0"/>
      </rPr>
      <t>统计信息事务</t>
    </r>
  </si>
  <si>
    <r>
      <t xml:space="preserve">    </t>
    </r>
    <r>
      <rPr>
        <sz val="11"/>
        <color indexed="8"/>
        <rFont val="宋体"/>
        <family val="0"/>
      </rPr>
      <t>专项普查活动</t>
    </r>
  </si>
  <si>
    <r>
      <t xml:space="preserve">    </t>
    </r>
    <r>
      <rPr>
        <sz val="11"/>
        <color indexed="8"/>
        <rFont val="宋体"/>
        <family val="0"/>
      </rPr>
      <t>统计抽样调查</t>
    </r>
  </si>
  <si>
    <r>
      <t xml:space="preserve">    </t>
    </r>
    <r>
      <rPr>
        <sz val="11"/>
        <color indexed="8"/>
        <rFont val="宋体"/>
        <family val="0"/>
      </rPr>
      <t>其他统计信息事务支出</t>
    </r>
  </si>
  <si>
    <r>
      <t xml:space="preserve">  </t>
    </r>
    <r>
      <rPr>
        <sz val="11"/>
        <color indexed="8"/>
        <rFont val="宋体"/>
        <family val="0"/>
      </rPr>
      <t>财政事务</t>
    </r>
  </si>
  <si>
    <r>
      <t xml:space="preserve">    </t>
    </r>
    <r>
      <rPr>
        <sz val="11"/>
        <color indexed="8"/>
        <rFont val="宋体"/>
        <family val="0"/>
      </rPr>
      <t>信息化建设</t>
    </r>
  </si>
  <si>
    <r>
      <t xml:space="preserve">    </t>
    </r>
    <r>
      <rPr>
        <sz val="11"/>
        <color indexed="8"/>
        <rFont val="宋体"/>
        <family val="0"/>
      </rPr>
      <t>财政委托业务支出</t>
    </r>
  </si>
  <si>
    <r>
      <t xml:space="preserve">    </t>
    </r>
    <r>
      <rPr>
        <sz val="11"/>
        <color indexed="8"/>
        <rFont val="宋体"/>
        <family val="0"/>
      </rPr>
      <t>其他财政事务支出</t>
    </r>
  </si>
  <si>
    <r>
      <t xml:space="preserve">  </t>
    </r>
    <r>
      <rPr>
        <sz val="11"/>
        <color indexed="8"/>
        <rFont val="宋体"/>
        <family val="0"/>
      </rPr>
      <t>审计事务</t>
    </r>
  </si>
  <si>
    <r>
      <t xml:space="preserve">    </t>
    </r>
    <r>
      <rPr>
        <sz val="11"/>
        <color indexed="8"/>
        <rFont val="宋体"/>
        <family val="0"/>
      </rPr>
      <t>审计业务</t>
    </r>
  </si>
  <si>
    <r>
      <t xml:space="preserve">    </t>
    </r>
    <r>
      <rPr>
        <sz val="11"/>
        <color indexed="8"/>
        <rFont val="宋体"/>
        <family val="0"/>
      </rPr>
      <t>其他审计事务支出</t>
    </r>
  </si>
  <si>
    <r>
      <t xml:space="preserve">  </t>
    </r>
    <r>
      <rPr>
        <sz val="11"/>
        <color indexed="8"/>
        <rFont val="宋体"/>
        <family val="0"/>
      </rPr>
      <t>纪检监察事务</t>
    </r>
  </si>
  <si>
    <r>
      <t xml:space="preserve">    </t>
    </r>
    <r>
      <rPr>
        <sz val="11"/>
        <color indexed="8"/>
        <rFont val="宋体"/>
        <family val="0"/>
      </rPr>
      <t>其他纪检监察事务支出</t>
    </r>
  </si>
  <si>
    <r>
      <t xml:space="preserve">  </t>
    </r>
    <r>
      <rPr>
        <sz val="11"/>
        <color indexed="8"/>
        <rFont val="宋体"/>
        <family val="0"/>
      </rPr>
      <t>商贸事务</t>
    </r>
  </si>
  <si>
    <r>
      <t xml:space="preserve">    </t>
    </r>
    <r>
      <rPr>
        <sz val="11"/>
        <color indexed="8"/>
        <rFont val="宋体"/>
        <family val="0"/>
      </rPr>
      <t>招商引资</t>
    </r>
  </si>
  <si>
    <r>
      <t xml:space="preserve">    </t>
    </r>
    <r>
      <rPr>
        <sz val="11"/>
        <color indexed="8"/>
        <rFont val="宋体"/>
        <family val="0"/>
      </rPr>
      <t>其他商贸事务支出</t>
    </r>
  </si>
  <si>
    <r>
      <t xml:space="preserve">  </t>
    </r>
    <r>
      <rPr>
        <sz val="11"/>
        <color indexed="8"/>
        <rFont val="宋体"/>
        <family val="0"/>
      </rPr>
      <t>民主党派及工商联事务</t>
    </r>
  </si>
  <si>
    <r>
      <t xml:space="preserve">    </t>
    </r>
    <r>
      <rPr>
        <sz val="11"/>
        <color indexed="8"/>
        <rFont val="宋体"/>
        <family val="0"/>
      </rPr>
      <t>其他民主党派及工商联事务支出</t>
    </r>
  </si>
  <si>
    <r>
      <t xml:space="preserve">  </t>
    </r>
    <r>
      <rPr>
        <sz val="11"/>
        <color indexed="8"/>
        <rFont val="宋体"/>
        <family val="0"/>
      </rPr>
      <t>群众团体事务</t>
    </r>
  </si>
  <si>
    <r>
      <t xml:space="preserve">    </t>
    </r>
    <r>
      <rPr>
        <sz val="11"/>
        <color indexed="8"/>
        <rFont val="宋体"/>
        <family val="0"/>
      </rPr>
      <t>工会事务</t>
    </r>
  </si>
  <si>
    <r>
      <t xml:space="preserve">    </t>
    </r>
    <r>
      <rPr>
        <sz val="11"/>
        <color indexed="8"/>
        <rFont val="宋体"/>
        <family val="0"/>
      </rPr>
      <t>其他群众团体事务支出</t>
    </r>
  </si>
  <si>
    <r>
      <t xml:space="preserve">  </t>
    </r>
    <r>
      <rPr>
        <sz val="11"/>
        <color indexed="8"/>
        <rFont val="宋体"/>
        <family val="0"/>
      </rPr>
      <t>党委办公厅（室）及相关机构事务</t>
    </r>
  </si>
  <si>
    <r>
      <t xml:space="preserve">    </t>
    </r>
    <r>
      <rPr>
        <sz val="11"/>
        <color indexed="8"/>
        <rFont val="宋体"/>
        <family val="0"/>
      </rPr>
      <t>其他党委办公厅（室）及相关机构事务支出</t>
    </r>
  </si>
  <si>
    <r>
      <t xml:space="preserve">  </t>
    </r>
    <r>
      <rPr>
        <sz val="11"/>
        <color indexed="8"/>
        <rFont val="宋体"/>
        <family val="0"/>
      </rPr>
      <t>组织事务</t>
    </r>
  </si>
  <si>
    <r>
      <t xml:space="preserve">    </t>
    </r>
    <r>
      <rPr>
        <sz val="11"/>
        <color indexed="8"/>
        <rFont val="宋体"/>
        <family val="0"/>
      </rPr>
      <t>其他组织事务支出</t>
    </r>
  </si>
  <si>
    <r>
      <t xml:space="preserve">  </t>
    </r>
    <r>
      <rPr>
        <sz val="11"/>
        <color indexed="8"/>
        <rFont val="宋体"/>
        <family val="0"/>
      </rPr>
      <t>宣传事务</t>
    </r>
  </si>
  <si>
    <r>
      <t xml:space="preserve">    </t>
    </r>
    <r>
      <rPr>
        <sz val="11"/>
        <color indexed="8"/>
        <rFont val="宋体"/>
        <family val="0"/>
      </rPr>
      <t>其他宣传事务支出</t>
    </r>
  </si>
  <si>
    <r>
      <t xml:space="preserve">  </t>
    </r>
    <r>
      <rPr>
        <sz val="11"/>
        <color indexed="8"/>
        <rFont val="宋体"/>
        <family val="0"/>
      </rPr>
      <t>统战事务</t>
    </r>
  </si>
  <si>
    <r>
      <t xml:space="preserve">    </t>
    </r>
    <r>
      <rPr>
        <sz val="11"/>
        <color indexed="8"/>
        <rFont val="宋体"/>
        <family val="0"/>
      </rPr>
      <t>其他统战事务支出</t>
    </r>
  </si>
  <si>
    <r>
      <t xml:space="preserve">  </t>
    </r>
    <r>
      <rPr>
        <sz val="11"/>
        <color indexed="8"/>
        <rFont val="宋体"/>
        <family val="0"/>
      </rPr>
      <t>其他共产党事务支出（款）</t>
    </r>
  </si>
  <si>
    <r>
      <t xml:space="preserve">    </t>
    </r>
    <r>
      <rPr>
        <sz val="11"/>
        <color indexed="8"/>
        <rFont val="宋体"/>
        <family val="0"/>
      </rPr>
      <t>其他共产党事务支出（项）</t>
    </r>
  </si>
  <si>
    <r>
      <t xml:space="preserve">  </t>
    </r>
    <r>
      <rPr>
        <sz val="11"/>
        <color indexed="8"/>
        <rFont val="宋体"/>
        <family val="0"/>
      </rPr>
      <t>市场监督管理事务</t>
    </r>
  </si>
  <si>
    <r>
      <t xml:space="preserve">    </t>
    </r>
    <r>
      <rPr>
        <sz val="11"/>
        <color indexed="8"/>
        <rFont val="宋体"/>
        <family val="0"/>
      </rPr>
      <t>其他市场监督管理事务</t>
    </r>
  </si>
  <si>
    <r>
      <t xml:space="preserve">  </t>
    </r>
    <r>
      <rPr>
        <sz val="11"/>
        <color indexed="8"/>
        <rFont val="宋体"/>
        <family val="0"/>
      </rPr>
      <t>其他一般公共服务支出（款）</t>
    </r>
  </si>
  <si>
    <r>
      <t xml:space="preserve">    </t>
    </r>
    <r>
      <rPr>
        <sz val="11"/>
        <color indexed="8"/>
        <rFont val="宋体"/>
        <family val="0"/>
      </rPr>
      <t>其他一般公共服务支出（项）</t>
    </r>
  </si>
  <si>
    <r>
      <t xml:space="preserve">  </t>
    </r>
    <r>
      <rPr>
        <sz val="11"/>
        <color indexed="8"/>
        <rFont val="宋体"/>
        <family val="0"/>
      </rPr>
      <t>武装警察部队（款）</t>
    </r>
  </si>
  <si>
    <r>
      <t xml:space="preserve">    </t>
    </r>
    <r>
      <rPr>
        <sz val="11"/>
        <color indexed="8"/>
        <rFont val="宋体"/>
        <family val="0"/>
      </rPr>
      <t>其他武装警察部队支出</t>
    </r>
  </si>
  <si>
    <r>
      <t xml:space="preserve">  </t>
    </r>
    <r>
      <rPr>
        <sz val="11"/>
        <color indexed="8"/>
        <rFont val="宋体"/>
        <family val="0"/>
      </rPr>
      <t>公安</t>
    </r>
  </si>
  <si>
    <r>
      <t xml:space="preserve">    </t>
    </r>
    <r>
      <rPr>
        <sz val="11"/>
        <color indexed="8"/>
        <rFont val="宋体"/>
        <family val="0"/>
      </rPr>
      <t>其他公安支出</t>
    </r>
  </si>
  <si>
    <r>
      <t xml:space="preserve">  </t>
    </r>
    <r>
      <rPr>
        <sz val="11"/>
        <color indexed="8"/>
        <rFont val="宋体"/>
        <family val="0"/>
      </rPr>
      <t>司法</t>
    </r>
  </si>
  <si>
    <r>
      <t xml:space="preserve">    </t>
    </r>
    <r>
      <rPr>
        <sz val="11"/>
        <color indexed="8"/>
        <rFont val="宋体"/>
        <family val="0"/>
      </rPr>
      <t>普法宣传</t>
    </r>
  </si>
  <si>
    <r>
      <t xml:space="preserve">    </t>
    </r>
    <r>
      <rPr>
        <sz val="11"/>
        <color indexed="8"/>
        <rFont val="宋体"/>
        <family val="0"/>
      </rPr>
      <t>其他司法支出</t>
    </r>
  </si>
  <si>
    <r>
      <t xml:space="preserve">  </t>
    </r>
    <r>
      <rPr>
        <sz val="11"/>
        <color indexed="8"/>
        <rFont val="宋体"/>
        <family val="0"/>
      </rPr>
      <t>教育管理事务</t>
    </r>
  </si>
  <si>
    <r>
      <t xml:space="preserve">    </t>
    </r>
    <r>
      <rPr>
        <sz val="11"/>
        <color indexed="8"/>
        <rFont val="宋体"/>
        <family val="0"/>
      </rPr>
      <t>其他教育管理事务支出</t>
    </r>
  </si>
  <si>
    <r>
      <t xml:space="preserve">  </t>
    </r>
    <r>
      <rPr>
        <sz val="11"/>
        <color indexed="8"/>
        <rFont val="宋体"/>
        <family val="0"/>
      </rPr>
      <t>普通教育</t>
    </r>
  </si>
  <si>
    <r>
      <t xml:space="preserve">    </t>
    </r>
    <r>
      <rPr>
        <sz val="11"/>
        <color indexed="8"/>
        <rFont val="宋体"/>
        <family val="0"/>
      </rPr>
      <t>学前教育</t>
    </r>
  </si>
  <si>
    <r>
      <t xml:space="preserve">    </t>
    </r>
    <r>
      <rPr>
        <sz val="11"/>
        <color indexed="8"/>
        <rFont val="宋体"/>
        <family val="0"/>
      </rPr>
      <t>小学教育</t>
    </r>
  </si>
  <si>
    <r>
      <t xml:space="preserve">    </t>
    </r>
    <r>
      <rPr>
        <sz val="11"/>
        <color indexed="8"/>
        <rFont val="宋体"/>
        <family val="0"/>
      </rPr>
      <t>初中教育</t>
    </r>
  </si>
  <si>
    <r>
      <t xml:space="preserve">    </t>
    </r>
    <r>
      <rPr>
        <sz val="11"/>
        <color indexed="8"/>
        <rFont val="宋体"/>
        <family val="0"/>
      </rPr>
      <t>高中教育</t>
    </r>
  </si>
  <si>
    <r>
      <t xml:space="preserve">    </t>
    </r>
    <r>
      <rPr>
        <sz val="11"/>
        <color indexed="8"/>
        <rFont val="宋体"/>
        <family val="0"/>
      </rPr>
      <t>其他普通教育支出</t>
    </r>
  </si>
  <si>
    <r>
      <t xml:space="preserve">  </t>
    </r>
    <r>
      <rPr>
        <sz val="11"/>
        <color indexed="8"/>
        <rFont val="宋体"/>
        <family val="0"/>
      </rPr>
      <t>职业教育</t>
    </r>
  </si>
  <si>
    <r>
      <t xml:space="preserve">    </t>
    </r>
    <r>
      <rPr>
        <sz val="11"/>
        <color indexed="8"/>
        <rFont val="宋体"/>
        <family val="0"/>
      </rPr>
      <t>中等职业教育</t>
    </r>
  </si>
  <si>
    <r>
      <t xml:space="preserve">  </t>
    </r>
    <r>
      <rPr>
        <sz val="11"/>
        <color indexed="8"/>
        <rFont val="宋体"/>
        <family val="0"/>
      </rPr>
      <t>进修及培训</t>
    </r>
  </si>
  <si>
    <r>
      <t xml:space="preserve">    </t>
    </r>
    <r>
      <rPr>
        <sz val="11"/>
        <color indexed="8"/>
        <rFont val="宋体"/>
        <family val="0"/>
      </rPr>
      <t>教师进修</t>
    </r>
  </si>
  <si>
    <r>
      <t xml:space="preserve">    </t>
    </r>
    <r>
      <rPr>
        <sz val="11"/>
        <color indexed="8"/>
        <rFont val="宋体"/>
        <family val="0"/>
      </rPr>
      <t>干部教育</t>
    </r>
  </si>
  <si>
    <r>
      <t xml:space="preserve">  </t>
    </r>
    <r>
      <rPr>
        <sz val="11"/>
        <color indexed="8"/>
        <rFont val="宋体"/>
        <family val="0"/>
      </rPr>
      <t>其他教育支出（款）</t>
    </r>
  </si>
  <si>
    <r>
      <t xml:space="preserve">    </t>
    </r>
    <r>
      <rPr>
        <sz val="11"/>
        <color indexed="8"/>
        <rFont val="宋体"/>
        <family val="0"/>
      </rPr>
      <t>其他教育支出（项）</t>
    </r>
  </si>
  <si>
    <r>
      <t xml:space="preserve">  </t>
    </r>
    <r>
      <rPr>
        <sz val="11"/>
        <color indexed="8"/>
        <rFont val="宋体"/>
        <family val="0"/>
      </rPr>
      <t>科学技术管理事务</t>
    </r>
  </si>
  <si>
    <r>
      <t xml:space="preserve">    </t>
    </r>
    <r>
      <rPr>
        <sz val="11"/>
        <color indexed="8"/>
        <rFont val="宋体"/>
        <family val="0"/>
      </rPr>
      <t>其他科学技术管理事务支出</t>
    </r>
  </si>
  <si>
    <r>
      <t xml:space="preserve">  </t>
    </r>
    <r>
      <rPr>
        <sz val="11"/>
        <color indexed="8"/>
        <rFont val="宋体"/>
        <family val="0"/>
      </rPr>
      <t>基础研究</t>
    </r>
  </si>
  <si>
    <r>
      <t xml:space="preserve">    </t>
    </r>
    <r>
      <rPr>
        <sz val="11"/>
        <color indexed="8"/>
        <rFont val="宋体"/>
        <family val="0"/>
      </rPr>
      <t>机构运行</t>
    </r>
  </si>
  <si>
    <r>
      <t xml:space="preserve">  </t>
    </r>
    <r>
      <rPr>
        <sz val="11"/>
        <color indexed="8"/>
        <rFont val="宋体"/>
        <family val="0"/>
      </rPr>
      <t>技术研究与开发</t>
    </r>
  </si>
  <si>
    <r>
      <t xml:space="preserve">    </t>
    </r>
    <r>
      <rPr>
        <sz val="11"/>
        <color indexed="8"/>
        <rFont val="宋体"/>
        <family val="0"/>
      </rPr>
      <t>其他技术研究与开发支出</t>
    </r>
  </si>
  <si>
    <r>
      <t xml:space="preserve">  </t>
    </r>
    <r>
      <rPr>
        <sz val="11"/>
        <color indexed="8"/>
        <rFont val="宋体"/>
        <family val="0"/>
      </rPr>
      <t>科学技术普及</t>
    </r>
  </si>
  <si>
    <r>
      <t xml:space="preserve">    </t>
    </r>
    <r>
      <rPr>
        <sz val="11"/>
        <color indexed="8"/>
        <rFont val="宋体"/>
        <family val="0"/>
      </rPr>
      <t>其他科学技术普及支出</t>
    </r>
  </si>
  <si>
    <r>
      <t xml:space="preserve">  </t>
    </r>
    <r>
      <rPr>
        <sz val="11"/>
        <color indexed="8"/>
        <rFont val="宋体"/>
        <family val="0"/>
      </rPr>
      <t>文化和旅游</t>
    </r>
  </si>
  <si>
    <r>
      <t xml:space="preserve">    </t>
    </r>
    <r>
      <rPr>
        <sz val="11"/>
        <color indexed="8"/>
        <rFont val="宋体"/>
        <family val="0"/>
      </rPr>
      <t>群众文化</t>
    </r>
  </si>
  <si>
    <r>
      <t xml:space="preserve">    </t>
    </r>
    <r>
      <rPr>
        <sz val="11"/>
        <color indexed="8"/>
        <rFont val="宋体"/>
        <family val="0"/>
      </rPr>
      <t>文化和旅游市场管理</t>
    </r>
  </si>
  <si>
    <r>
      <t xml:space="preserve">  </t>
    </r>
    <r>
      <rPr>
        <sz val="11"/>
        <color indexed="8"/>
        <rFont val="宋体"/>
        <family val="0"/>
      </rPr>
      <t>人力资源和社会保障管理事务</t>
    </r>
  </si>
  <si>
    <r>
      <t xml:space="preserve">    </t>
    </r>
    <r>
      <rPr>
        <sz val="11"/>
        <color indexed="8"/>
        <rFont val="宋体"/>
        <family val="0"/>
      </rPr>
      <t>劳动保障监察</t>
    </r>
  </si>
  <si>
    <r>
      <t xml:space="preserve">    </t>
    </r>
    <r>
      <rPr>
        <sz val="11"/>
        <color indexed="8"/>
        <rFont val="宋体"/>
        <family val="0"/>
      </rPr>
      <t>就业管理事务</t>
    </r>
  </si>
  <si>
    <r>
      <t xml:space="preserve">    </t>
    </r>
    <r>
      <rPr>
        <sz val="11"/>
        <color indexed="8"/>
        <rFont val="宋体"/>
        <family val="0"/>
      </rPr>
      <t>公共就业服务和职业技能鉴定机构</t>
    </r>
  </si>
  <si>
    <r>
      <t xml:space="preserve">    </t>
    </r>
    <r>
      <rPr>
        <sz val="11"/>
        <color indexed="8"/>
        <rFont val="宋体"/>
        <family val="0"/>
      </rPr>
      <t>其他人力资源和社会保障管理事务支出</t>
    </r>
  </si>
  <si>
    <r>
      <t xml:space="preserve">  </t>
    </r>
    <r>
      <rPr>
        <sz val="11"/>
        <color indexed="8"/>
        <rFont val="宋体"/>
        <family val="0"/>
      </rPr>
      <t>民政管理事务</t>
    </r>
  </si>
  <si>
    <r>
      <t xml:space="preserve">    </t>
    </r>
    <r>
      <rPr>
        <sz val="11"/>
        <color indexed="8"/>
        <rFont val="宋体"/>
        <family val="0"/>
      </rPr>
      <t>基层政权建设和社区治理</t>
    </r>
  </si>
  <si>
    <r>
      <t xml:space="preserve">    </t>
    </r>
    <r>
      <rPr>
        <sz val="11"/>
        <color indexed="8"/>
        <rFont val="宋体"/>
        <family val="0"/>
      </rPr>
      <t>其他民政管理事务支出</t>
    </r>
  </si>
  <si>
    <r>
      <t xml:space="preserve">  </t>
    </r>
    <r>
      <rPr>
        <sz val="11"/>
        <color indexed="8"/>
        <rFont val="宋体"/>
        <family val="0"/>
      </rPr>
      <t>行政事业单位养老支出</t>
    </r>
  </si>
  <si>
    <r>
      <t xml:space="preserve">    </t>
    </r>
    <r>
      <rPr>
        <sz val="11"/>
        <color indexed="8"/>
        <rFont val="宋体"/>
        <family val="0"/>
      </rPr>
      <t>行政单位离退休</t>
    </r>
  </si>
  <si>
    <r>
      <t xml:space="preserve">    </t>
    </r>
    <r>
      <rPr>
        <sz val="11"/>
        <color indexed="8"/>
        <rFont val="宋体"/>
        <family val="0"/>
      </rPr>
      <t>离退休人员管理机构</t>
    </r>
  </si>
  <si>
    <r>
      <t xml:space="preserve">    </t>
    </r>
    <r>
      <rPr>
        <sz val="11"/>
        <color indexed="8"/>
        <rFont val="宋体"/>
        <family val="0"/>
      </rPr>
      <t>机关事业单位职业年金缴费支出</t>
    </r>
  </si>
  <si>
    <r>
      <t xml:space="preserve">    </t>
    </r>
    <r>
      <rPr>
        <sz val="11"/>
        <color indexed="8"/>
        <rFont val="宋体"/>
        <family val="0"/>
      </rPr>
      <t>对机关事业单位基本养老保险基金的补助</t>
    </r>
  </si>
  <si>
    <r>
      <t xml:space="preserve">  </t>
    </r>
    <r>
      <rPr>
        <sz val="11"/>
        <color indexed="8"/>
        <rFont val="宋体"/>
        <family val="0"/>
      </rPr>
      <t>抚恤</t>
    </r>
  </si>
  <si>
    <r>
      <t xml:space="preserve">    </t>
    </r>
    <r>
      <rPr>
        <sz val="11"/>
        <color indexed="8"/>
        <rFont val="宋体"/>
        <family val="0"/>
      </rPr>
      <t>义务兵优待</t>
    </r>
  </si>
  <si>
    <r>
      <t xml:space="preserve">    </t>
    </r>
    <r>
      <rPr>
        <sz val="11"/>
        <color indexed="8"/>
        <rFont val="宋体"/>
        <family val="0"/>
      </rPr>
      <t>其他优抚支出</t>
    </r>
  </si>
  <si>
    <r>
      <t xml:space="preserve">  </t>
    </r>
    <r>
      <rPr>
        <sz val="11"/>
        <color indexed="8"/>
        <rFont val="宋体"/>
        <family val="0"/>
      </rPr>
      <t>退役安置</t>
    </r>
  </si>
  <si>
    <r>
      <t xml:space="preserve">    </t>
    </r>
    <r>
      <rPr>
        <sz val="11"/>
        <color indexed="8"/>
        <rFont val="宋体"/>
        <family val="0"/>
      </rPr>
      <t>退役士兵安置</t>
    </r>
  </si>
  <si>
    <r>
      <t xml:space="preserve">  </t>
    </r>
    <r>
      <rPr>
        <sz val="11"/>
        <color indexed="8"/>
        <rFont val="宋体"/>
        <family val="0"/>
      </rPr>
      <t>社会福利</t>
    </r>
  </si>
  <si>
    <r>
      <t xml:space="preserve">    </t>
    </r>
    <r>
      <rPr>
        <sz val="11"/>
        <color indexed="8"/>
        <rFont val="宋体"/>
        <family val="0"/>
      </rPr>
      <t>儿童福利</t>
    </r>
  </si>
  <si>
    <r>
      <t xml:space="preserve">    </t>
    </r>
    <r>
      <rPr>
        <sz val="11"/>
        <color indexed="8"/>
        <rFont val="宋体"/>
        <family val="0"/>
      </rPr>
      <t>殡葬</t>
    </r>
  </si>
  <si>
    <r>
      <t xml:space="preserve">    </t>
    </r>
    <r>
      <rPr>
        <sz val="11"/>
        <color indexed="8"/>
        <rFont val="宋体"/>
        <family val="0"/>
      </rPr>
      <t>养老服务</t>
    </r>
  </si>
  <si>
    <r>
      <t xml:space="preserve">  </t>
    </r>
    <r>
      <rPr>
        <sz val="11"/>
        <color indexed="8"/>
        <rFont val="宋体"/>
        <family val="0"/>
      </rPr>
      <t>残疾人事业</t>
    </r>
  </si>
  <si>
    <r>
      <t xml:space="preserve">    </t>
    </r>
    <r>
      <rPr>
        <sz val="11"/>
        <color indexed="8"/>
        <rFont val="宋体"/>
        <family val="0"/>
      </rPr>
      <t>残疾人生活和护理补贴</t>
    </r>
  </si>
  <si>
    <r>
      <t xml:space="preserve">  </t>
    </r>
    <r>
      <rPr>
        <sz val="11"/>
        <color indexed="8"/>
        <rFont val="宋体"/>
        <family val="0"/>
      </rPr>
      <t>最低生活保障</t>
    </r>
  </si>
  <si>
    <r>
      <t xml:space="preserve">    </t>
    </r>
    <r>
      <rPr>
        <sz val="11"/>
        <color indexed="8"/>
        <rFont val="宋体"/>
        <family val="0"/>
      </rPr>
      <t>城市最低生活保障金支出</t>
    </r>
  </si>
  <si>
    <r>
      <t xml:space="preserve">    </t>
    </r>
    <r>
      <rPr>
        <sz val="11"/>
        <color indexed="8"/>
        <rFont val="宋体"/>
        <family val="0"/>
      </rPr>
      <t>农村最低生活保障金支出</t>
    </r>
  </si>
  <si>
    <r>
      <t xml:space="preserve">  </t>
    </r>
    <r>
      <rPr>
        <sz val="11"/>
        <color indexed="8"/>
        <rFont val="宋体"/>
        <family val="0"/>
      </rPr>
      <t>临时救助</t>
    </r>
  </si>
  <si>
    <r>
      <t xml:space="preserve">    </t>
    </r>
    <r>
      <rPr>
        <sz val="11"/>
        <color indexed="8"/>
        <rFont val="宋体"/>
        <family val="0"/>
      </rPr>
      <t>临时救助支出</t>
    </r>
  </si>
  <si>
    <r>
      <t xml:space="preserve">  </t>
    </r>
    <r>
      <rPr>
        <sz val="11"/>
        <color indexed="8"/>
        <rFont val="宋体"/>
        <family val="0"/>
      </rPr>
      <t>特困人员救助供养</t>
    </r>
  </si>
  <si>
    <r>
      <t xml:space="preserve">    </t>
    </r>
    <r>
      <rPr>
        <sz val="11"/>
        <color indexed="8"/>
        <rFont val="宋体"/>
        <family val="0"/>
      </rPr>
      <t>城市特困人员救助供养支出</t>
    </r>
  </si>
  <si>
    <r>
      <t xml:space="preserve">    </t>
    </r>
    <r>
      <rPr>
        <sz val="11"/>
        <color indexed="8"/>
        <rFont val="宋体"/>
        <family val="0"/>
      </rPr>
      <t>农村特困人员救助供养支出</t>
    </r>
  </si>
  <si>
    <r>
      <t xml:space="preserve">  </t>
    </r>
    <r>
      <rPr>
        <sz val="11"/>
        <color indexed="8"/>
        <rFont val="宋体"/>
        <family val="0"/>
      </rPr>
      <t>财政对基本养老保险基金的补助</t>
    </r>
  </si>
  <si>
    <r>
      <t xml:space="preserve">    </t>
    </r>
    <r>
      <rPr>
        <sz val="11"/>
        <color indexed="8"/>
        <rFont val="宋体"/>
        <family val="0"/>
      </rPr>
      <t>财政对城乡居民基本养老保险基金的补助</t>
    </r>
  </si>
  <si>
    <r>
      <t xml:space="preserve">  </t>
    </r>
    <r>
      <rPr>
        <sz val="11"/>
        <color indexed="8"/>
        <rFont val="宋体"/>
        <family val="0"/>
      </rPr>
      <t>退役军人管理事务</t>
    </r>
  </si>
  <si>
    <r>
      <t xml:space="preserve">    </t>
    </r>
    <r>
      <rPr>
        <sz val="11"/>
        <color indexed="8"/>
        <rFont val="宋体"/>
        <family val="0"/>
      </rPr>
      <t>拥军优属</t>
    </r>
  </si>
  <si>
    <r>
      <t xml:space="preserve">    </t>
    </r>
    <r>
      <rPr>
        <sz val="11"/>
        <color indexed="8"/>
        <rFont val="宋体"/>
        <family val="0"/>
      </rPr>
      <t>其他退役军人事务管理支出</t>
    </r>
  </si>
  <si>
    <r>
      <t xml:space="preserve">  </t>
    </r>
    <r>
      <rPr>
        <sz val="11"/>
        <color indexed="8"/>
        <rFont val="宋体"/>
        <family val="0"/>
      </rPr>
      <t>卫生健康管理事务</t>
    </r>
  </si>
  <si>
    <r>
      <t xml:space="preserve">    </t>
    </r>
    <r>
      <rPr>
        <sz val="11"/>
        <color indexed="8"/>
        <rFont val="宋体"/>
        <family val="0"/>
      </rPr>
      <t>其他卫生健康管理事务支出</t>
    </r>
  </si>
  <si>
    <r>
      <t xml:space="preserve">  </t>
    </r>
    <r>
      <rPr>
        <sz val="11"/>
        <color indexed="8"/>
        <rFont val="宋体"/>
        <family val="0"/>
      </rPr>
      <t>公立医院</t>
    </r>
  </si>
  <si>
    <r>
      <t xml:space="preserve">    </t>
    </r>
    <r>
      <rPr>
        <sz val="11"/>
        <color indexed="8"/>
        <rFont val="宋体"/>
        <family val="0"/>
      </rPr>
      <t>其他公立医院支出</t>
    </r>
  </si>
  <si>
    <r>
      <t xml:space="preserve">  </t>
    </r>
    <r>
      <rPr>
        <sz val="11"/>
        <color indexed="8"/>
        <rFont val="宋体"/>
        <family val="0"/>
      </rPr>
      <t>基层医疗卫生机构</t>
    </r>
  </si>
  <si>
    <r>
      <t xml:space="preserve">    </t>
    </r>
    <r>
      <rPr>
        <sz val="11"/>
        <color indexed="8"/>
        <rFont val="宋体"/>
        <family val="0"/>
      </rPr>
      <t>其他基层医疗卫生机构支出</t>
    </r>
  </si>
  <si>
    <r>
      <t xml:space="preserve">  </t>
    </r>
    <r>
      <rPr>
        <sz val="11"/>
        <color indexed="8"/>
        <rFont val="宋体"/>
        <family val="0"/>
      </rPr>
      <t>公共卫生</t>
    </r>
  </si>
  <si>
    <r>
      <t xml:space="preserve">    </t>
    </r>
    <r>
      <rPr>
        <sz val="11"/>
        <color indexed="8"/>
        <rFont val="宋体"/>
        <family val="0"/>
      </rPr>
      <t>疾病预防控制机构</t>
    </r>
  </si>
  <si>
    <r>
      <t xml:space="preserve">    </t>
    </r>
    <r>
      <rPr>
        <sz val="11"/>
        <color indexed="8"/>
        <rFont val="宋体"/>
        <family val="0"/>
      </rPr>
      <t>卫生监督机构</t>
    </r>
  </si>
  <si>
    <r>
      <t xml:space="preserve">    </t>
    </r>
    <r>
      <rPr>
        <sz val="11"/>
        <color indexed="8"/>
        <rFont val="宋体"/>
        <family val="0"/>
      </rPr>
      <t>妇幼保健机构</t>
    </r>
  </si>
  <si>
    <r>
      <t xml:space="preserve">    </t>
    </r>
    <r>
      <rPr>
        <sz val="11"/>
        <color indexed="8"/>
        <rFont val="宋体"/>
        <family val="0"/>
      </rPr>
      <t>基本公共卫生服务</t>
    </r>
  </si>
  <si>
    <r>
      <t xml:space="preserve">  </t>
    </r>
    <r>
      <rPr>
        <sz val="11"/>
        <color indexed="8"/>
        <rFont val="宋体"/>
        <family val="0"/>
      </rPr>
      <t>计划生育事务</t>
    </r>
  </si>
  <si>
    <r>
      <t xml:space="preserve">    </t>
    </r>
    <r>
      <rPr>
        <sz val="11"/>
        <color indexed="8"/>
        <rFont val="宋体"/>
        <family val="0"/>
      </rPr>
      <t>其他计划生育事务支出</t>
    </r>
  </si>
  <si>
    <r>
      <t xml:space="preserve">  </t>
    </r>
    <r>
      <rPr>
        <sz val="11"/>
        <color indexed="8"/>
        <rFont val="宋体"/>
        <family val="0"/>
      </rPr>
      <t>行政事业单位医疗</t>
    </r>
  </si>
  <si>
    <r>
      <t xml:space="preserve">    </t>
    </r>
    <r>
      <rPr>
        <sz val="11"/>
        <color indexed="8"/>
        <rFont val="宋体"/>
        <family val="0"/>
      </rPr>
      <t>其他行政事业单位医疗支出</t>
    </r>
  </si>
  <si>
    <r>
      <t xml:space="preserve">  </t>
    </r>
    <r>
      <rPr>
        <sz val="11"/>
        <color indexed="8"/>
        <rFont val="宋体"/>
        <family val="0"/>
      </rPr>
      <t>财政对基本医疗保险基金的补助</t>
    </r>
  </si>
  <si>
    <r>
      <t xml:space="preserve">    </t>
    </r>
    <r>
      <rPr>
        <sz val="11"/>
        <color indexed="8"/>
        <rFont val="宋体"/>
        <family val="0"/>
      </rPr>
      <t>财政对城乡居民基本医疗保险基金的补助</t>
    </r>
  </si>
  <si>
    <r>
      <t xml:space="preserve">  </t>
    </r>
    <r>
      <rPr>
        <sz val="11"/>
        <color indexed="8"/>
        <rFont val="宋体"/>
        <family val="0"/>
      </rPr>
      <t>医疗救助</t>
    </r>
  </si>
  <si>
    <r>
      <t xml:space="preserve">    </t>
    </r>
    <r>
      <rPr>
        <sz val="11"/>
        <color indexed="8"/>
        <rFont val="宋体"/>
        <family val="0"/>
      </rPr>
      <t>城乡医疗救助</t>
    </r>
  </si>
  <si>
    <r>
      <t xml:space="preserve">  </t>
    </r>
    <r>
      <rPr>
        <sz val="11"/>
        <color indexed="8"/>
        <rFont val="宋体"/>
        <family val="0"/>
      </rPr>
      <t>医疗保障管理事务</t>
    </r>
  </si>
  <si>
    <r>
      <t xml:space="preserve">  </t>
    </r>
    <r>
      <rPr>
        <sz val="11"/>
        <color indexed="8"/>
        <rFont val="宋体"/>
        <family val="0"/>
      </rPr>
      <t>污染防治</t>
    </r>
  </si>
  <si>
    <r>
      <t xml:space="preserve">    </t>
    </r>
    <r>
      <rPr>
        <sz val="11"/>
        <color indexed="8"/>
        <rFont val="宋体"/>
        <family val="0"/>
      </rPr>
      <t>大气</t>
    </r>
  </si>
  <si>
    <r>
      <t xml:space="preserve">  </t>
    </r>
    <r>
      <rPr>
        <sz val="11"/>
        <color indexed="8"/>
        <rFont val="宋体"/>
        <family val="0"/>
      </rPr>
      <t>城乡社区管理事务</t>
    </r>
  </si>
  <si>
    <r>
      <t xml:space="preserve">    </t>
    </r>
    <r>
      <rPr>
        <sz val="11"/>
        <color indexed="8"/>
        <rFont val="宋体"/>
        <family val="0"/>
      </rPr>
      <t>城管执法</t>
    </r>
  </si>
  <si>
    <r>
      <t xml:space="preserve">    </t>
    </r>
    <r>
      <rPr>
        <sz val="11"/>
        <color indexed="8"/>
        <rFont val="宋体"/>
        <family val="0"/>
      </rPr>
      <t>其他城乡社区管理事务支出</t>
    </r>
  </si>
  <si>
    <r>
      <t xml:space="preserve">  </t>
    </r>
    <r>
      <rPr>
        <sz val="11"/>
        <color indexed="8"/>
        <rFont val="宋体"/>
        <family val="0"/>
      </rPr>
      <t>城乡社区环境卫生（款）</t>
    </r>
  </si>
  <si>
    <r>
      <t xml:space="preserve">    </t>
    </r>
    <r>
      <rPr>
        <sz val="11"/>
        <color indexed="8"/>
        <rFont val="宋体"/>
        <family val="0"/>
      </rPr>
      <t>城乡社区环境卫生（项）</t>
    </r>
  </si>
  <si>
    <r>
      <t xml:space="preserve">  </t>
    </r>
    <r>
      <rPr>
        <sz val="11"/>
        <color indexed="8"/>
        <rFont val="宋体"/>
        <family val="0"/>
      </rPr>
      <t>其他城乡社区支出（款）</t>
    </r>
  </si>
  <si>
    <r>
      <t xml:space="preserve">    </t>
    </r>
    <r>
      <rPr>
        <sz val="11"/>
        <color indexed="8"/>
        <rFont val="宋体"/>
        <family val="0"/>
      </rPr>
      <t>其他城乡社区支出（项）</t>
    </r>
  </si>
  <si>
    <r>
      <t xml:space="preserve">  </t>
    </r>
    <r>
      <rPr>
        <sz val="11"/>
        <color indexed="8"/>
        <rFont val="宋体"/>
        <family val="0"/>
      </rPr>
      <t>农业农村</t>
    </r>
  </si>
  <si>
    <r>
      <t xml:space="preserve">    </t>
    </r>
    <r>
      <rPr>
        <sz val="11"/>
        <color indexed="8"/>
        <rFont val="宋体"/>
        <family val="0"/>
      </rPr>
      <t>农业生产发展</t>
    </r>
  </si>
  <si>
    <r>
      <t xml:space="preserve">    </t>
    </r>
    <r>
      <rPr>
        <sz val="11"/>
        <color indexed="8"/>
        <rFont val="宋体"/>
        <family val="0"/>
      </rPr>
      <t>其他农业农村支出</t>
    </r>
  </si>
  <si>
    <r>
      <t xml:space="preserve">  </t>
    </r>
    <r>
      <rPr>
        <sz val="11"/>
        <color indexed="8"/>
        <rFont val="宋体"/>
        <family val="0"/>
      </rPr>
      <t>巩固脱贫衔接乡村振兴</t>
    </r>
  </si>
  <si>
    <r>
      <t xml:space="preserve">    </t>
    </r>
    <r>
      <rPr>
        <sz val="11"/>
        <color indexed="8"/>
        <rFont val="宋体"/>
        <family val="0"/>
      </rPr>
      <t>其他巩固脱贫衔接乡村振兴支出</t>
    </r>
  </si>
  <si>
    <r>
      <t xml:space="preserve">  </t>
    </r>
    <r>
      <rPr>
        <sz val="11"/>
        <color indexed="8"/>
        <rFont val="宋体"/>
        <family val="0"/>
      </rPr>
      <t>其他农林水支出（款）</t>
    </r>
  </si>
  <si>
    <r>
      <t xml:space="preserve">    </t>
    </r>
    <r>
      <rPr>
        <sz val="11"/>
        <color indexed="8"/>
        <rFont val="宋体"/>
        <family val="0"/>
      </rPr>
      <t>其他农林水支出（项）</t>
    </r>
  </si>
  <si>
    <r>
      <t xml:space="preserve">  </t>
    </r>
    <r>
      <rPr>
        <sz val="11"/>
        <color indexed="8"/>
        <rFont val="宋体"/>
        <family val="0"/>
      </rPr>
      <t>公路水路运输</t>
    </r>
  </si>
  <si>
    <r>
      <t xml:space="preserve">    </t>
    </r>
    <r>
      <rPr>
        <sz val="11"/>
        <color indexed="8"/>
        <rFont val="宋体"/>
        <family val="0"/>
      </rPr>
      <t>公路养护</t>
    </r>
  </si>
  <si>
    <r>
      <t xml:space="preserve">    </t>
    </r>
    <r>
      <rPr>
        <sz val="11"/>
        <color indexed="8"/>
        <rFont val="宋体"/>
        <family val="0"/>
      </rPr>
      <t>其他公路水路运输支出</t>
    </r>
  </si>
  <si>
    <r>
      <t xml:space="preserve">  </t>
    </r>
    <r>
      <rPr>
        <sz val="11"/>
        <color indexed="8"/>
        <rFont val="宋体"/>
        <family val="0"/>
      </rPr>
      <t>金融部门行政支出</t>
    </r>
  </si>
  <si>
    <r>
      <t xml:space="preserve">    </t>
    </r>
    <r>
      <rPr>
        <sz val="11"/>
        <color indexed="8"/>
        <rFont val="宋体"/>
        <family val="0"/>
      </rPr>
      <t>金融部门其他行政支出</t>
    </r>
  </si>
  <si>
    <r>
      <t xml:space="preserve">  </t>
    </r>
    <r>
      <rPr>
        <sz val="11"/>
        <color indexed="8"/>
        <rFont val="宋体"/>
        <family val="0"/>
      </rPr>
      <t>金融部门监管支出</t>
    </r>
  </si>
  <si>
    <r>
      <t xml:space="preserve">    </t>
    </r>
    <r>
      <rPr>
        <sz val="11"/>
        <color indexed="8"/>
        <rFont val="宋体"/>
        <family val="0"/>
      </rPr>
      <t>金融稽查与案件处理</t>
    </r>
  </si>
  <si>
    <r>
      <t xml:space="preserve">  </t>
    </r>
    <r>
      <rPr>
        <sz val="11"/>
        <color indexed="8"/>
        <rFont val="宋体"/>
        <family val="0"/>
      </rPr>
      <t>应急管理事务</t>
    </r>
  </si>
  <si>
    <r>
      <t xml:space="preserve">    </t>
    </r>
    <r>
      <rPr>
        <sz val="11"/>
        <color indexed="8"/>
        <rFont val="宋体"/>
        <family val="0"/>
      </rPr>
      <t>其他应急管理支出</t>
    </r>
  </si>
  <si>
    <r>
      <t xml:space="preserve">  </t>
    </r>
    <r>
      <rPr>
        <sz val="11"/>
        <color indexed="8"/>
        <rFont val="宋体"/>
        <family val="0"/>
      </rPr>
      <t>消防救援事务</t>
    </r>
  </si>
  <si>
    <r>
      <t xml:space="preserve">    </t>
    </r>
    <r>
      <rPr>
        <sz val="11"/>
        <color indexed="8"/>
        <rFont val="宋体"/>
        <family val="0"/>
      </rPr>
      <t>其他消防救援事务支出</t>
    </r>
  </si>
  <si>
    <t>其他支出（类）</t>
  </si>
  <si>
    <r>
      <t xml:space="preserve">  </t>
    </r>
    <r>
      <rPr>
        <sz val="11"/>
        <color indexed="8"/>
        <rFont val="宋体"/>
        <family val="0"/>
      </rPr>
      <t>其他支出（款）</t>
    </r>
  </si>
  <si>
    <t>年初预留</t>
  </si>
  <si>
    <r>
      <t xml:space="preserve">  </t>
    </r>
    <r>
      <rPr>
        <sz val="11"/>
        <color indexed="8"/>
        <rFont val="宋体"/>
        <family val="0"/>
      </rPr>
      <t>中央政府国外债务付息支出</t>
    </r>
  </si>
  <si>
    <r>
      <t xml:space="preserve">    </t>
    </r>
    <r>
      <rPr>
        <sz val="11"/>
        <color indexed="8"/>
        <rFont val="宋体"/>
        <family val="0"/>
      </rPr>
      <t>中央政府境外发行主权债券付息支出</t>
    </r>
  </si>
  <si>
    <t>表7</t>
  </si>
  <si>
    <t>一般公共预算基本支出预算表</t>
  </si>
  <si>
    <t>单位名称：</t>
  </si>
  <si>
    <t>本级</t>
  </si>
  <si>
    <t>部门预算支出经济分类科目</t>
  </si>
  <si>
    <t>政府预算支出经济分类科目编码</t>
  </si>
  <si>
    <t>本年一般公共预算基本支出</t>
  </si>
  <si>
    <t>科目编码</t>
  </si>
  <si>
    <t>人员经费</t>
  </si>
  <si>
    <t>公用经费</t>
  </si>
  <si>
    <t>30101</t>
  </si>
  <si>
    <t>基本工资</t>
  </si>
  <si>
    <t>50101</t>
  </si>
  <si>
    <t>工资奖金津补贴</t>
  </si>
  <si>
    <t>50501</t>
  </si>
  <si>
    <t>工资福利支出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</si>
  <si>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</si>
  <si>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</si>
  <si>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</si>
  <si>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</si>
  <si>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</si>
  <si>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</si>
  <si>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</si>
  <si>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</si>
  <si>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50102</t>
  </si>
  <si>
    <t>社会保障缴费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</si>
  <si>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</si>
  <si>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</si>
  <si>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</si>
  <si>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</si>
  <si>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</si>
  <si>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</si>
  <si>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</si>
  <si>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</si>
  <si>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50103</t>
  </si>
  <si>
    <t>30199</t>
  </si>
  <si>
    <t>其他工资福利支出</t>
  </si>
  <si>
    <t>30201</t>
  </si>
  <si>
    <t>办公费</t>
  </si>
  <si>
    <t>50201</t>
  </si>
  <si>
    <t>办公经费</t>
  </si>
  <si>
    <t>50502</t>
  </si>
  <si>
    <t>商品和服务支出</t>
  </si>
  <si>
    <t>30202</t>
  </si>
  <si>
    <t>印刷费</t>
  </si>
  <si>
    <t>30203</t>
  </si>
  <si>
    <t>咨询费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</si>
  <si>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</si>
  <si>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</si>
  <si>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</si>
  <si>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</si>
  <si>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</si>
  <si>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</si>
  <si>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</si>
  <si>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</si>
  <si>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</si>
  <si>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</si>
  <si>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</si>
  <si>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</si>
  <si>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50209</t>
  </si>
  <si>
    <t>维修（护）费</t>
  </si>
  <si>
    <t>30214</t>
  </si>
  <si>
    <t>租赁费</t>
  </si>
  <si>
    <t>30216</t>
  </si>
  <si>
    <t>培训费</t>
  </si>
  <si>
    <t>30217</t>
  </si>
  <si>
    <t>公务接待费</t>
  </si>
  <si>
    <t>50206</t>
  </si>
  <si>
    <t>30218</t>
  </si>
  <si>
    <t>专用材料费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</si>
  <si>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</si>
  <si>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</si>
  <si>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</si>
  <si>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</si>
  <si>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</si>
  <si>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</si>
  <si>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</si>
  <si>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</si>
  <si>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</si>
  <si>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</si>
  <si>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50208</t>
  </si>
  <si>
    <t>30239</t>
  </si>
  <si>
    <t>其他交通费用</t>
  </si>
  <si>
    <t>30299</t>
  </si>
  <si>
    <t>其他商品和服务支出</t>
  </si>
  <si>
    <t>50299</t>
  </si>
  <si>
    <t>30301</t>
  </si>
  <si>
    <t>离休费</t>
  </si>
  <si>
    <t>50905</t>
  </si>
  <si>
    <t>离退休费</t>
  </si>
  <si>
    <t>30302</t>
  </si>
  <si>
    <t>退休费</t>
  </si>
  <si>
    <t>30305</t>
  </si>
  <si>
    <t>生活补助</t>
  </si>
  <si>
    <t>50901</t>
  </si>
  <si>
    <t>社会福利和救助</t>
  </si>
  <si>
    <t>30307</t>
  </si>
  <si>
    <t>医疗费补助</t>
  </si>
  <si>
    <t>30309</t>
  </si>
  <si>
    <t>奖励金</t>
  </si>
  <si>
    <t>31002</t>
  </si>
  <si>
    <t>办公设备购置</t>
  </si>
  <si>
    <t>50601</t>
  </si>
  <si>
    <t>资本性支出</t>
  </si>
  <si>
    <t>31099</t>
  </si>
  <si>
    <t>其他资本性支出</t>
  </si>
  <si>
    <t>表8</t>
  </si>
  <si>
    <t>支 出 预 算 分 类 汇 总 表（按支出经济分类）</t>
  </si>
  <si>
    <t>部门预算经济分类</t>
  </si>
  <si>
    <t>政府预算经济分类</t>
  </si>
  <si>
    <t>总计</t>
  </si>
  <si>
    <t>本年收入</t>
  </si>
  <si>
    <t>上年结转结余</t>
  </si>
  <si>
    <t>类</t>
  </si>
  <si>
    <t>款</t>
  </si>
  <si>
    <t>一般公共预算</t>
  </si>
  <si>
    <t>政府性基金</t>
  </si>
  <si>
    <t>国有资本经营预算</t>
  </si>
  <si>
    <t>财政专户管理资金收入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</si>
  <si>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</si>
  <si>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</si>
  <si>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</si>
  <si>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</si>
  <si>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</si>
  <si>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财政专户管理资金</t>
  </si>
  <si>
    <t>单位资金</t>
  </si>
  <si>
    <t>小计</t>
  </si>
  <si>
    <t>其中：财政拨款</t>
  </si>
  <si>
    <t>301</t>
  </si>
  <si>
    <t>01</t>
  </si>
  <si>
    <t>501</t>
  </si>
  <si>
    <t>505</t>
  </si>
  <si>
    <t>02</t>
  </si>
  <si>
    <t>03</t>
  </si>
  <si>
    <t>06</t>
  </si>
  <si>
    <t>伙食补助费</t>
  </si>
  <si>
    <t>07</t>
  </si>
  <si>
    <t>08</t>
  </si>
  <si>
    <t>09</t>
  </si>
  <si>
    <t>职业年金缴费</t>
  </si>
  <si>
    <t>10</t>
  </si>
  <si>
    <t>11</t>
  </si>
  <si>
    <t>12</t>
  </si>
  <si>
    <t>13</t>
  </si>
  <si>
    <t>14</t>
  </si>
  <si>
    <t>医疗费</t>
  </si>
  <si>
    <t>99</t>
  </si>
  <si>
    <t>302</t>
  </si>
  <si>
    <t>502</t>
  </si>
  <si>
    <t>05</t>
  </si>
  <si>
    <t>物业管理费</t>
  </si>
  <si>
    <t>15</t>
  </si>
  <si>
    <t>会议费</t>
  </si>
  <si>
    <t>16</t>
  </si>
  <si>
    <t>17</t>
  </si>
  <si>
    <t>18</t>
  </si>
  <si>
    <t>04</t>
  </si>
  <si>
    <t>专用材料购置费</t>
  </si>
  <si>
    <t>24</t>
  </si>
  <si>
    <t>被装购置费</t>
  </si>
  <si>
    <t>25</t>
  </si>
  <si>
    <t>专用燃料费</t>
  </si>
  <si>
    <t>26</t>
  </si>
  <si>
    <t>27</t>
  </si>
  <si>
    <t>28</t>
  </si>
  <si>
    <t>29</t>
  </si>
  <si>
    <t>31</t>
  </si>
  <si>
    <t>39</t>
  </si>
  <si>
    <t>303</t>
  </si>
  <si>
    <t>509</t>
  </si>
  <si>
    <t>退职（役）费</t>
  </si>
  <si>
    <t>抚恤金</t>
  </si>
  <si>
    <t>救济费</t>
  </si>
  <si>
    <t>助学金</t>
  </si>
  <si>
    <t>个人农业生产补贴</t>
  </si>
  <si>
    <t>其他对个人和家庭的补助</t>
  </si>
  <si>
    <t>309</t>
  </si>
  <si>
    <t>房屋建筑物购建</t>
  </si>
  <si>
    <t>504</t>
  </si>
  <si>
    <t>310</t>
  </si>
  <si>
    <t>503</t>
  </si>
  <si>
    <t>设备购置</t>
  </si>
  <si>
    <t>基础设施建设</t>
  </si>
  <si>
    <t>大型修缮</t>
  </si>
  <si>
    <t>506</t>
  </si>
  <si>
    <t>专用设备购置</t>
  </si>
  <si>
    <t>物资储备</t>
  </si>
  <si>
    <t>土地补偿</t>
  </si>
  <si>
    <t>土地征迁补偿和安置支出</t>
  </si>
  <si>
    <t>地上附着物和青苗补偿</t>
  </si>
  <si>
    <t>312</t>
  </si>
  <si>
    <t>费用补贴</t>
  </si>
  <si>
    <t>507</t>
  </si>
  <si>
    <t>其他对企业补助</t>
  </si>
  <si>
    <t>313</t>
  </si>
  <si>
    <t>对社会保险基金补助</t>
  </si>
  <si>
    <t>510</t>
  </si>
  <si>
    <t>399</t>
  </si>
  <si>
    <t>对民间非营利组织和群众性自治组织补贴</t>
  </si>
  <si>
    <t>599</t>
  </si>
  <si>
    <t>其他支出</t>
  </si>
  <si>
    <t>表9</t>
  </si>
  <si>
    <t>2024年红旗区本级一般公共预算“三公”经费表</t>
  </si>
  <si>
    <t>项目名称</t>
  </si>
  <si>
    <t>上年预算数</t>
  </si>
  <si>
    <t>上年执行数</t>
  </si>
  <si>
    <t>预算数</t>
  </si>
  <si>
    <t>为上年预算数的%</t>
  </si>
  <si>
    <t>为上年执行数的%</t>
  </si>
  <si>
    <t>因公出国（境）费</t>
  </si>
  <si>
    <t>公务用车购置及运行费</t>
  </si>
  <si>
    <t>公务用车购置费</t>
  </si>
  <si>
    <t>公务用车运行费</t>
  </si>
  <si>
    <t>表10</t>
  </si>
  <si>
    <t>2024年一般公共预算税收返还和转移支付表</t>
  </si>
  <si>
    <t>收入</t>
  </si>
  <si>
    <t>支出</t>
  </si>
  <si>
    <t>上年
预算数</t>
  </si>
  <si>
    <t xml:space="preserve">上年预计
执行数 </t>
  </si>
  <si>
    <t>为上年预计执行数的%</t>
  </si>
  <si>
    <t>地方本级收入合计</t>
  </si>
  <si>
    <t>地方本级支出合计</t>
  </si>
  <si>
    <t>110</t>
  </si>
  <si>
    <t>转移性收入</t>
  </si>
  <si>
    <t>230</t>
  </si>
  <si>
    <t>转移性支出</t>
  </si>
  <si>
    <t>11001</t>
  </si>
  <si>
    <t>返还性收入</t>
  </si>
  <si>
    <t>23001</t>
  </si>
  <si>
    <t>返还性支出</t>
  </si>
  <si>
    <t>1100102</t>
  </si>
  <si>
    <t>所得税基数返还收入</t>
  </si>
  <si>
    <t>23002</t>
  </si>
  <si>
    <t>一般性转移支付</t>
  </si>
  <si>
    <t>1100103</t>
  </si>
  <si>
    <t>成品油税费改革税收返还收入</t>
  </si>
  <si>
    <t>23003</t>
  </si>
  <si>
    <t>专项转移支付</t>
  </si>
  <si>
    <t>1100104</t>
  </si>
  <si>
    <t>增值税税收返还收入</t>
  </si>
  <si>
    <t>1100105</t>
  </si>
  <si>
    <t>消费税税收返还收入</t>
  </si>
  <si>
    <t>1100106</t>
  </si>
  <si>
    <t>增值税“五五分享”税收返还收入</t>
  </si>
  <si>
    <t>1100199</t>
  </si>
  <si>
    <t>其他返还性收入</t>
  </si>
  <si>
    <t>11002</t>
  </si>
  <si>
    <t>一般性转移支付收入</t>
  </si>
  <si>
    <t>1100201</t>
  </si>
  <si>
    <t>体制补助收入</t>
  </si>
  <si>
    <t>1100202</t>
  </si>
  <si>
    <t>均衡性转移支付收入</t>
  </si>
  <si>
    <t>1100207</t>
  </si>
  <si>
    <t>县级基本财力保障机制奖补资金收入</t>
  </si>
  <si>
    <t>1100208</t>
  </si>
  <si>
    <t>结算补助收入</t>
  </si>
  <si>
    <t>1100212</t>
  </si>
  <si>
    <t>资源枯竭型城市转移支付补助收入</t>
  </si>
  <si>
    <t>1100214</t>
  </si>
  <si>
    <t>企业事业单位划转补助收入</t>
  </si>
  <si>
    <t>1100225</t>
  </si>
  <si>
    <t>产粮（油）大县奖励资金收入</t>
  </si>
  <si>
    <t>1100226</t>
  </si>
  <si>
    <t>重点生态功能区转移支付收入</t>
  </si>
  <si>
    <t>1100227</t>
  </si>
  <si>
    <t>固定数额补助收入</t>
  </si>
  <si>
    <t>1100228</t>
  </si>
  <si>
    <t>革命老区转移支付收入</t>
  </si>
  <si>
    <t>1100229</t>
  </si>
  <si>
    <t>民族地区转移支付收入</t>
  </si>
  <si>
    <t>1100230</t>
  </si>
  <si>
    <t>边境地区转移支付收入</t>
  </si>
  <si>
    <t>1100231</t>
  </si>
  <si>
    <t>巩固脱贫攻坚成果衔接乡村振兴转移支付收入</t>
  </si>
  <si>
    <t>1100241</t>
  </si>
  <si>
    <t>一般公共服务共同财政事权转移支付收入</t>
  </si>
  <si>
    <t>1100242</t>
  </si>
  <si>
    <t>外交共同财政事权转移支付收入</t>
  </si>
  <si>
    <t>1100243</t>
  </si>
  <si>
    <t>国防共同财政事权转移支付收入</t>
  </si>
  <si>
    <t>1100244</t>
  </si>
  <si>
    <t>公共安全共同财政事权转移支付收入</t>
  </si>
  <si>
    <t>1100245</t>
  </si>
  <si>
    <t>教育共同财政事权转移支付收入</t>
  </si>
  <si>
    <t>1100246</t>
  </si>
  <si>
    <t>科学技术共同财政事权转移支付收入</t>
  </si>
  <si>
    <t>1100247</t>
  </si>
  <si>
    <t>文化旅游体育与传媒共同财政事权转移支付收入</t>
  </si>
  <si>
    <t>1100248</t>
  </si>
  <si>
    <t>社会保障和就业共同财政事权转移支付收入</t>
  </si>
  <si>
    <t>1100249</t>
  </si>
  <si>
    <t>医疗卫生共同财政事权转移支付收入</t>
  </si>
  <si>
    <t>1100250</t>
  </si>
  <si>
    <t>节能环保共同财政事权转移支付收入</t>
  </si>
  <si>
    <t>1100251</t>
  </si>
  <si>
    <t>城乡社区共同财政事权转移支付收入</t>
  </si>
  <si>
    <t>1100252</t>
  </si>
  <si>
    <t>农林水共同财政事权转移支付收入</t>
  </si>
  <si>
    <t>1100253</t>
  </si>
  <si>
    <t>交通运输共同财政事权转移支付收入</t>
  </si>
  <si>
    <t>1100254</t>
  </si>
  <si>
    <t>资源勘探工业信息等共同财政事权转移支付收入</t>
  </si>
  <si>
    <t>1100255</t>
  </si>
  <si>
    <t>商业服务业等共同财政事权转移支付收入</t>
  </si>
  <si>
    <t>1100256</t>
  </si>
  <si>
    <t>金融共同财政事权转移支付收入</t>
  </si>
  <si>
    <t>1100257</t>
  </si>
  <si>
    <t>自然资源海洋气象等共同财政事权转移支付收入</t>
  </si>
  <si>
    <t>1100258</t>
  </si>
  <si>
    <t>住房保障共同财政事权转移支付收入</t>
  </si>
  <si>
    <t>1100259</t>
  </si>
  <si>
    <t>粮油物资储备共同财政事权转移支付收入</t>
  </si>
  <si>
    <t>1100260</t>
  </si>
  <si>
    <t>灾害防治及应急管理共同财政事权转移支付收入</t>
  </si>
  <si>
    <t>1100269</t>
  </si>
  <si>
    <t>其他共同财政事权转移支付收入</t>
  </si>
  <si>
    <t>1100296</t>
  </si>
  <si>
    <t>增值税留抵退税转移支付收入</t>
  </si>
  <si>
    <t>1100297</t>
  </si>
  <si>
    <t>其他退税减税降费转移支付收入</t>
  </si>
  <si>
    <t>1100298</t>
  </si>
  <si>
    <t>补充县区财力转移支付收入</t>
  </si>
  <si>
    <t>1100299</t>
  </si>
  <si>
    <t>其他一般性转移支付收入</t>
  </si>
  <si>
    <t>11003</t>
  </si>
  <si>
    <t>专项转移支付收入</t>
  </si>
  <si>
    <t>1100301</t>
  </si>
  <si>
    <t>一般公共服务</t>
  </si>
  <si>
    <t>1100302</t>
  </si>
  <si>
    <t>外交</t>
  </si>
  <si>
    <t>1100303</t>
  </si>
  <si>
    <t>国防</t>
  </si>
  <si>
    <t>1100304</t>
  </si>
  <si>
    <t>公共安全</t>
  </si>
  <si>
    <t>1100305</t>
  </si>
  <si>
    <t>教育</t>
  </si>
  <si>
    <t>1100306</t>
  </si>
  <si>
    <t>科学技术</t>
  </si>
  <si>
    <t>1100307</t>
  </si>
  <si>
    <t>文化旅游体育与传媒</t>
  </si>
  <si>
    <t>1100308</t>
  </si>
  <si>
    <t>社会保障和就业</t>
  </si>
  <si>
    <t>1100310</t>
  </si>
  <si>
    <t>卫生健康</t>
  </si>
  <si>
    <t>1100311</t>
  </si>
  <si>
    <t>节能环保</t>
  </si>
  <si>
    <t>1100312</t>
  </si>
  <si>
    <t>城乡社区</t>
  </si>
  <si>
    <t>1100313</t>
  </si>
  <si>
    <t>农林水</t>
  </si>
  <si>
    <t>1100314</t>
  </si>
  <si>
    <t>交通运输</t>
  </si>
  <si>
    <t>1100315</t>
  </si>
  <si>
    <t>资源勘探工业信息等</t>
  </si>
  <si>
    <t>1100316</t>
  </si>
  <si>
    <t>商业服务业等</t>
  </si>
  <si>
    <t>1100317</t>
  </si>
  <si>
    <t>金融</t>
  </si>
  <si>
    <t>1100320</t>
  </si>
  <si>
    <t>自然资源海洋气象等</t>
  </si>
  <si>
    <t>1100321</t>
  </si>
  <si>
    <t>住房保障</t>
  </si>
  <si>
    <t>1100322</t>
  </si>
  <si>
    <t>粮油物资储备</t>
  </si>
  <si>
    <t>1100324</t>
  </si>
  <si>
    <t>灾害防治及应急管理</t>
  </si>
  <si>
    <t>1100399</t>
  </si>
  <si>
    <t>其他收入</t>
  </si>
  <si>
    <t>11006</t>
  </si>
  <si>
    <t>上解收入</t>
  </si>
  <si>
    <t>23006</t>
  </si>
  <si>
    <t>上解支出</t>
  </si>
  <si>
    <t>1100601</t>
  </si>
  <si>
    <t>体制上解收入</t>
  </si>
  <si>
    <t>2300601</t>
  </si>
  <si>
    <r>
      <rPr>
        <sz val="11"/>
        <rFont val="仿宋_GB2312"/>
        <family val="3"/>
      </rPr>
      <t>体制上解支出</t>
    </r>
  </si>
  <si>
    <t>1100602</t>
  </si>
  <si>
    <t>专项上解收入</t>
  </si>
  <si>
    <t>2300602</t>
  </si>
  <si>
    <r>
      <rPr>
        <sz val="11"/>
        <rFont val="仿宋_GB2312"/>
        <family val="3"/>
      </rPr>
      <t>专项上解支出</t>
    </r>
  </si>
  <si>
    <t>11008</t>
  </si>
  <si>
    <t>23008</t>
  </si>
  <si>
    <r>
      <rPr>
        <sz val="11"/>
        <rFont val="仿宋_GB2312"/>
        <family val="3"/>
      </rPr>
      <t>调出资金</t>
    </r>
  </si>
  <si>
    <t>1100801</t>
  </si>
  <si>
    <t>一般公共预算上年结余收入</t>
  </si>
  <si>
    <t>2300899</t>
  </si>
  <si>
    <r>
      <rPr>
        <sz val="11"/>
        <rFont val="仿宋_GB2312"/>
        <family val="3"/>
      </rPr>
      <t>其他调出资金</t>
    </r>
  </si>
  <si>
    <t>23009</t>
  </si>
  <si>
    <r>
      <rPr>
        <sz val="11"/>
        <rFont val="仿宋_GB2312"/>
        <family val="3"/>
      </rPr>
      <t>年终结余</t>
    </r>
  </si>
  <si>
    <t>2300901</t>
  </si>
  <si>
    <r>
      <rPr>
        <sz val="11"/>
        <rFont val="仿宋_GB2312"/>
        <family val="3"/>
      </rPr>
      <t>一般公共预算年终结余</t>
    </r>
  </si>
  <si>
    <t>11009</t>
  </si>
  <si>
    <t>23011</t>
  </si>
  <si>
    <r>
      <rPr>
        <sz val="11"/>
        <rFont val="仿宋_GB2312"/>
        <family val="3"/>
      </rPr>
      <t>债务转贷支出</t>
    </r>
  </si>
  <si>
    <t>1100901</t>
  </si>
  <si>
    <t>调入一般公共预算资金</t>
  </si>
  <si>
    <t>2301101</t>
  </si>
  <si>
    <r>
      <rPr>
        <sz val="11"/>
        <rFont val="仿宋_GB2312"/>
        <family val="3"/>
      </rPr>
      <t>地方政府一般债券转贷支出</t>
    </r>
  </si>
  <si>
    <t>110090102</t>
  </si>
  <si>
    <t>从政府性基金预算调入一般公共预算</t>
  </si>
  <si>
    <t>2301102</t>
  </si>
  <si>
    <r>
      <rPr>
        <sz val="11"/>
        <rFont val="仿宋_GB2312"/>
        <family val="3"/>
      </rPr>
      <t>地方政府向外国政府借款转贷支出</t>
    </r>
  </si>
  <si>
    <t>110090103</t>
  </si>
  <si>
    <t>从国有资本经营预算调入一般公共预算</t>
  </si>
  <si>
    <t>2301103</t>
  </si>
  <si>
    <r>
      <rPr>
        <sz val="11"/>
        <rFont val="仿宋_GB2312"/>
        <family val="3"/>
      </rPr>
      <t>地方政府向国际组织借款转贷支出</t>
    </r>
  </si>
  <si>
    <t>110090199</t>
  </si>
  <si>
    <t>从其他资金调入一般公共预算</t>
  </si>
  <si>
    <t>2301104</t>
  </si>
  <si>
    <r>
      <rPr>
        <sz val="11"/>
        <rFont val="仿宋_GB2312"/>
        <family val="3"/>
      </rPr>
      <t>地方政府其他一般债务转贷支出</t>
    </r>
  </si>
  <si>
    <t>11011</t>
  </si>
  <si>
    <t>债务转贷收入</t>
  </si>
  <si>
    <t>23015</t>
  </si>
  <si>
    <r>
      <rPr>
        <sz val="11"/>
        <rFont val="仿宋_GB2312"/>
        <family val="3"/>
      </rPr>
      <t>安排预算稳定调节基金</t>
    </r>
  </si>
  <si>
    <t>1101101</t>
  </si>
  <si>
    <t>23016</t>
  </si>
  <si>
    <r>
      <rPr>
        <sz val="11"/>
        <rFont val="仿宋_GB2312"/>
        <family val="3"/>
      </rPr>
      <t>补充预算周转金</t>
    </r>
  </si>
  <si>
    <t>110110101</t>
  </si>
  <si>
    <t>地方政府一般债券转贷收入</t>
  </si>
  <si>
    <t>23021</t>
  </si>
  <si>
    <r>
      <rPr>
        <sz val="11"/>
        <rFont val="仿宋_GB2312"/>
        <family val="3"/>
      </rPr>
      <t>区域间转移性支出</t>
    </r>
  </si>
  <si>
    <t>110110102</t>
  </si>
  <si>
    <t>地方政府向外国政府借款转贷收入</t>
  </si>
  <si>
    <t>2302101</t>
  </si>
  <si>
    <r>
      <rPr>
        <sz val="11"/>
        <rFont val="仿宋_GB2312"/>
        <family val="3"/>
      </rPr>
      <t>援助其他地区支出</t>
    </r>
  </si>
  <si>
    <t>110110103</t>
  </si>
  <si>
    <t>地方政府向国际组织借款转贷收入</t>
  </si>
  <si>
    <t>2302102</t>
  </si>
  <si>
    <r>
      <rPr>
        <sz val="11"/>
        <rFont val="仿宋_GB2312"/>
        <family val="3"/>
      </rPr>
      <t>生态保护补偿转移性支出</t>
    </r>
  </si>
  <si>
    <t>110110104</t>
  </si>
  <si>
    <t>地方政府其他一般债务转贷收入</t>
  </si>
  <si>
    <t>2302103</t>
  </si>
  <si>
    <r>
      <rPr>
        <sz val="11"/>
        <rFont val="仿宋_GB2312"/>
        <family val="3"/>
      </rPr>
      <t>土地指标调剂转移性支出</t>
    </r>
  </si>
  <si>
    <t>11015</t>
  </si>
  <si>
    <t>2302199</t>
  </si>
  <si>
    <r>
      <rPr>
        <sz val="11"/>
        <rFont val="仿宋_GB2312"/>
        <family val="3"/>
      </rPr>
      <t>其他转移性支出</t>
    </r>
  </si>
  <si>
    <t>11021</t>
  </si>
  <si>
    <t>区域间转移性收入</t>
  </si>
  <si>
    <t>1102101</t>
  </si>
  <si>
    <t>接受其他地区援助收入</t>
  </si>
  <si>
    <t>1102102</t>
  </si>
  <si>
    <t>生态保护补偿转移性收入</t>
  </si>
  <si>
    <t>1102103</t>
  </si>
  <si>
    <t>土地指标调剂转移性收入</t>
  </si>
  <si>
    <t>1102199</t>
  </si>
  <si>
    <t>其他转移性收入</t>
  </si>
  <si>
    <t>105</t>
  </si>
  <si>
    <t>债务收入</t>
  </si>
  <si>
    <t>10504</t>
  </si>
  <si>
    <t>地方政府债务收入</t>
  </si>
  <si>
    <t>231</t>
  </si>
  <si>
    <t>债务还本支出</t>
  </si>
  <si>
    <t>1050401</t>
  </si>
  <si>
    <t>一般债务收入</t>
  </si>
  <si>
    <t>23103</t>
  </si>
  <si>
    <r>
      <rPr>
        <sz val="11"/>
        <rFont val="仿宋_GB2312"/>
        <family val="3"/>
      </rPr>
      <t>地方政府一般债务还本支出</t>
    </r>
  </si>
  <si>
    <t>105040101</t>
  </si>
  <si>
    <t>2310301</t>
  </si>
  <si>
    <r>
      <rPr>
        <sz val="11"/>
        <rFont val="仿宋_GB2312"/>
        <family val="3"/>
      </rPr>
      <t>地方政府一般债券还本支出</t>
    </r>
  </si>
  <si>
    <t>105040102</t>
  </si>
  <si>
    <t>地方政府向外国政府借款收入</t>
  </si>
  <si>
    <t>2310302</t>
  </si>
  <si>
    <r>
      <rPr>
        <sz val="11"/>
        <rFont val="仿宋_GB2312"/>
        <family val="3"/>
      </rPr>
      <t>地方政府向外国政府借款还本支出</t>
    </r>
  </si>
  <si>
    <t>105040103</t>
  </si>
  <si>
    <t>地方政府向国际组织借款收入</t>
  </si>
  <si>
    <t>2310303</t>
  </si>
  <si>
    <r>
      <rPr>
        <sz val="11"/>
        <rFont val="仿宋_GB2312"/>
        <family val="3"/>
      </rPr>
      <t>地方政府向国际组织借款还本支出</t>
    </r>
  </si>
  <si>
    <t>105040104</t>
  </si>
  <si>
    <t>地方政府其他一般债务收入</t>
  </si>
  <si>
    <t>2310399</t>
  </si>
  <si>
    <r>
      <rPr>
        <sz val="11"/>
        <rFont val="仿宋_GB2312"/>
        <family val="3"/>
      </rPr>
      <t>地方政府其他一般债务还本支出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</si>
</sst>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;"/>
    <numFmt numFmtId="177" formatCode="0%_ ;[Red]\-0%\ ;"/>
    <numFmt numFmtId="178" formatCode="\ @"/>
    <numFmt numFmtId="179" formatCode="0.0%_ ;[Red]\-0.0%\ ;\ "/>
    <numFmt numFmtId="180" formatCode="#,##0_ "/>
    <numFmt numFmtId="181" formatCode="0_ "/>
    <numFmt numFmtId="182" formatCode="0.0%"/>
  </numFmts>
  <fonts count="91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sz val="22"/>
      <name val="方正小标宋简体"/>
      <family val="0"/>
    </font>
    <font>
      <sz val="11"/>
      <name val="黑体"/>
      <family val="3"/>
    </font>
    <font>
      <sz val="11"/>
      <name val="Times New Roman"/>
      <family val="1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10"/>
      <name val="Times New Roman"/>
      <family val="1"/>
    </font>
    <font>
      <sz val="11"/>
      <color indexed="10"/>
      <name val="仿宋_GB2312"/>
      <family val="3"/>
    </font>
    <font>
      <sz val="11"/>
      <color indexed="10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9"/>
      <name val="SimSun"/>
      <family val="0"/>
    </font>
    <font>
      <sz val="9"/>
      <name val="SimSun"/>
      <family val="0"/>
    </font>
    <font>
      <b/>
      <sz val="18"/>
      <name val="黑体"/>
      <family val="3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黑体"/>
      <family val="3"/>
    </font>
    <font>
      <b/>
      <sz val="10"/>
      <name val="宋体"/>
      <family val="0"/>
    </font>
    <font>
      <b/>
      <sz val="12"/>
      <color indexed="10"/>
      <name val="宋体"/>
      <family val="0"/>
    </font>
    <font>
      <sz val="11"/>
      <color indexed="10"/>
      <name val="黑体"/>
      <family val="3"/>
    </font>
    <font>
      <b/>
      <sz val="16"/>
      <color indexed="10"/>
      <name val="黑体"/>
      <family val="3"/>
    </font>
    <font>
      <sz val="12"/>
      <color indexed="10"/>
      <name val="黑体"/>
      <family val="3"/>
    </font>
    <font>
      <sz val="20"/>
      <color indexed="8"/>
      <name val="方正小标宋简体"/>
      <family val="0"/>
    </font>
    <font>
      <sz val="20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11"/>
      <color indexed="20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name val="Calibri"/>
      <family val="0"/>
    </font>
    <font>
      <sz val="11"/>
      <color rgb="FFFF0000"/>
      <name val="Times New Roman"/>
      <family val="1"/>
    </font>
    <font>
      <sz val="11"/>
      <color rgb="FFFF0000"/>
      <name val="仿宋_GB2312"/>
      <family val="3"/>
    </font>
    <font>
      <sz val="12"/>
      <color rgb="FF000000"/>
      <name val="黑体"/>
      <family val="3"/>
    </font>
    <font>
      <sz val="12"/>
      <color rgb="FF000000"/>
      <name val="宋体"/>
      <family val="0"/>
    </font>
    <font>
      <sz val="12"/>
      <color rgb="FF000000"/>
      <name val="Times New Roman"/>
      <family val="1"/>
    </font>
    <font>
      <sz val="11"/>
      <color rgb="FF000000"/>
      <name val="宋体"/>
      <family val="0"/>
    </font>
    <font>
      <sz val="11"/>
      <color rgb="FF000000"/>
      <name val="Times New Roman"/>
      <family val="1"/>
    </font>
    <font>
      <sz val="12"/>
      <color rgb="FFFF0000"/>
      <name val="宋体"/>
      <family val="0"/>
    </font>
    <font>
      <b/>
      <sz val="12"/>
      <color rgb="FFFF0000"/>
      <name val="宋体"/>
      <family val="0"/>
    </font>
    <font>
      <sz val="11"/>
      <color rgb="FFFF0000"/>
      <name val="宋体"/>
      <family val="0"/>
    </font>
    <font>
      <sz val="11"/>
      <color rgb="FFFF0000"/>
      <name val="黑体"/>
      <family val="3"/>
    </font>
    <font>
      <b/>
      <sz val="11"/>
      <name val="Calibri"/>
      <family val="0"/>
    </font>
    <font>
      <b/>
      <sz val="16"/>
      <color rgb="FFFF0000"/>
      <name val="黑体"/>
      <family val="3"/>
    </font>
    <font>
      <sz val="12"/>
      <color rgb="FFFF0000"/>
      <name val="黑体"/>
      <family val="3"/>
    </font>
    <font>
      <sz val="20"/>
      <color theme="1"/>
      <name val="方正小标宋简体"/>
      <family val="0"/>
    </font>
  </fonts>
  <fills count="3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4" fillId="2" borderId="1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3" borderId="4" applyNumberFormat="0" applyAlignment="0" applyProtection="0"/>
    <xf numFmtId="0" fontId="64" fillId="4" borderId="5" applyNumberFormat="0" applyAlignment="0" applyProtection="0"/>
    <xf numFmtId="0" fontId="65" fillId="4" borderId="4" applyNumberFormat="0" applyAlignment="0" applyProtection="0"/>
    <xf numFmtId="0" fontId="66" fillId="5" borderId="6" applyNumberForma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6" borderId="0" applyNumberFormat="0" applyBorder="0" applyAlignment="0" applyProtection="0"/>
    <xf numFmtId="0" fontId="70" fillId="7" borderId="0" applyNumberFormat="0" applyBorder="0" applyAlignment="0" applyProtection="0"/>
    <xf numFmtId="0" fontId="71" fillId="8" borderId="0" applyNumberFormat="0" applyBorder="0" applyAlignment="0" applyProtection="0"/>
    <xf numFmtId="0" fontId="72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51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0" fillId="0" borderId="0">
      <alignment/>
      <protection/>
    </xf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0" fillId="0" borderId="0">
      <alignment/>
      <protection/>
    </xf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0" fillId="0" borderId="0">
      <alignment/>
      <protection/>
    </xf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0" fillId="0" borderId="0">
      <alignment/>
      <protection/>
    </xf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0" fillId="0" borderId="0">
      <alignment/>
      <protection/>
    </xf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0" fillId="0" borderId="0">
      <alignment/>
      <protection/>
    </xf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0" fillId="0" borderId="0">
      <alignment/>
      <protection/>
    </xf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0" fillId="0" borderId="0">
      <alignment/>
      <protection/>
    </xf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0" fillId="0" borderId="0">
      <alignment/>
      <protection/>
    </xf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0" fillId="0" borderId="0">
      <alignment/>
      <protection/>
    </xf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0" fillId="0" borderId="0">
      <alignment/>
      <protection/>
    </xf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0" fillId="0" borderId="0">
      <alignment/>
      <protection/>
    </xf>
    <xf numFmtId="0" fontId="51" fillId="34" borderId="0" applyNumberFormat="0" applyBorder="0" applyAlignment="0" applyProtection="0"/>
    <xf numFmtId="0" fontId="0" fillId="0" borderId="0">
      <alignment/>
      <protection/>
    </xf>
    <xf numFmtId="0" fontId="51" fillId="34" borderId="0" applyNumberFormat="0" applyBorder="0" applyAlignment="0" applyProtection="0"/>
    <xf numFmtId="0" fontId="52" fillId="0" borderId="0">
      <alignment/>
      <protection/>
    </xf>
    <xf numFmtId="0" fontId="51" fillId="34" borderId="0" applyNumberFormat="0" applyBorder="0" applyAlignment="0" applyProtection="0"/>
    <xf numFmtId="0" fontId="74" fillId="0" borderId="0">
      <alignment/>
      <protection/>
    </xf>
    <xf numFmtId="0" fontId="51" fillId="34" borderId="0" applyNumberFormat="0" applyBorder="0" applyAlignment="0" applyProtection="0"/>
    <xf numFmtId="0" fontId="74" fillId="0" borderId="0">
      <alignment/>
      <protection/>
    </xf>
    <xf numFmtId="0" fontId="51" fillId="34" borderId="0" applyNumberFormat="0" applyBorder="0" applyAlignment="0" applyProtection="0"/>
    <xf numFmtId="0" fontId="74" fillId="0" borderId="0">
      <alignment/>
      <protection/>
    </xf>
    <xf numFmtId="0" fontId="51" fillId="34" borderId="0" applyNumberFormat="0" applyBorder="0" applyAlignment="0" applyProtection="0"/>
    <xf numFmtId="0" fontId="74" fillId="0" borderId="0">
      <alignment/>
      <protection/>
    </xf>
    <xf numFmtId="0" fontId="51" fillId="34" borderId="0" applyNumberFormat="0" applyBorder="0" applyAlignment="0" applyProtection="0"/>
    <xf numFmtId="0" fontId="74" fillId="0" borderId="0">
      <alignment/>
      <protection/>
    </xf>
    <xf numFmtId="0" fontId="74" fillId="0" borderId="0">
      <alignment/>
      <protection/>
    </xf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0" fillId="0" borderId="0">
      <alignment vertical="center"/>
      <protection/>
    </xf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34" borderId="0" applyNumberFormat="0" applyBorder="0" applyAlignment="0" applyProtection="0"/>
    <xf numFmtId="0" fontId="0" fillId="0" borderId="0">
      <alignment vertical="center"/>
      <protection/>
    </xf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4" fillId="0" borderId="0">
      <alignment/>
      <protection/>
    </xf>
    <xf numFmtId="0" fontId="7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0" fillId="0" borderId="0">
      <alignment/>
      <protection/>
    </xf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0" fillId="0" borderId="0">
      <alignment/>
      <protection/>
    </xf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0" fillId="0" borderId="0">
      <alignment/>
      <protection/>
    </xf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0" fillId="0" borderId="0">
      <alignment vertical="center"/>
      <protection/>
    </xf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0" fillId="0" borderId="0">
      <alignment vertical="center"/>
      <protection/>
    </xf>
    <xf numFmtId="0" fontId="46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0" fillId="0" borderId="0">
      <alignment/>
      <protection/>
    </xf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0" fillId="0" borderId="0">
      <alignment/>
      <protection/>
    </xf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0" fillId="0" borderId="0">
      <alignment/>
      <protection/>
    </xf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0" fillId="0" borderId="0">
      <alignment/>
      <protection/>
    </xf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46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53" fillId="0" borderId="0">
      <alignment/>
      <protection/>
    </xf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43" fontId="0" fillId="0" borderId="0" applyFont="0" applyFill="0" applyBorder="0" applyAlignment="0" applyProtection="0"/>
    <xf numFmtId="0" fontId="73" fillId="0" borderId="0">
      <alignment/>
      <protection/>
    </xf>
    <xf numFmtId="0" fontId="0" fillId="0" borderId="0">
      <alignment vertical="center"/>
      <protection/>
    </xf>
  </cellStyleXfs>
  <cellXfs count="220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75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0" fontId="2" fillId="0" borderId="0" xfId="0" applyNumberFormat="1" applyFont="1" applyFill="1" applyBorder="1" applyAlignment="1" applyProtection="1">
      <alignment vertical="center" wrapText="1"/>
      <protection locked="0"/>
    </xf>
    <xf numFmtId="0" fontId="3" fillId="35" borderId="0" xfId="0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Alignment="1">
      <alignment horizontal="center" vertical="center" wrapText="1"/>
    </xf>
    <xf numFmtId="0" fontId="75" fillId="35" borderId="0" xfId="0" applyFont="1" applyFill="1" applyBorder="1" applyAlignment="1" applyProtection="1">
      <alignment vertical="center"/>
      <protection locked="0"/>
    </xf>
    <xf numFmtId="0" fontId="5" fillId="35" borderId="9" xfId="312" applyFont="1" applyFill="1" applyBorder="1" applyAlignment="1">
      <alignment horizontal="distributed" vertical="center"/>
      <protection/>
    </xf>
    <xf numFmtId="0" fontId="5" fillId="35" borderId="9" xfId="312" applyFont="1" applyFill="1" applyBorder="1" applyAlignment="1">
      <alignment horizontal="center" vertical="center"/>
      <protection/>
    </xf>
    <xf numFmtId="0" fontId="5" fillId="35" borderId="9" xfId="312" applyFont="1" applyFill="1" applyBorder="1" applyAlignment="1">
      <alignment horizontal="distributed" vertical="center" indent="6"/>
      <protection/>
    </xf>
    <xf numFmtId="0" fontId="5" fillId="35" borderId="10" xfId="312" applyFont="1" applyFill="1" applyBorder="1" applyAlignment="1">
      <alignment horizontal="center" vertical="center" wrapText="1"/>
      <protection/>
    </xf>
    <xf numFmtId="0" fontId="5" fillId="35" borderId="11" xfId="312" applyFont="1" applyFill="1" applyBorder="1" applyAlignment="1">
      <alignment horizontal="center" vertical="center" wrapText="1"/>
      <protection/>
    </xf>
    <xf numFmtId="0" fontId="5" fillId="35" borderId="12" xfId="312" applyFont="1" applyFill="1" applyBorder="1" applyAlignment="1">
      <alignment horizontal="center" vertical="center" wrapText="1"/>
      <protection/>
    </xf>
    <xf numFmtId="0" fontId="5" fillId="35" borderId="13" xfId="312" applyFont="1" applyFill="1" applyBorder="1" applyAlignment="1">
      <alignment horizontal="center" vertical="center" wrapText="1"/>
      <protection/>
    </xf>
    <xf numFmtId="0" fontId="5" fillId="35" borderId="14" xfId="312" applyFont="1" applyFill="1" applyBorder="1" applyAlignment="1">
      <alignment horizontal="center" vertical="center" wrapText="1"/>
      <protection/>
    </xf>
    <xf numFmtId="0" fontId="5" fillId="35" borderId="9" xfId="312" applyFont="1" applyFill="1" applyBorder="1" applyAlignment="1">
      <alignment horizontal="center" vertical="center" wrapText="1"/>
      <protection/>
    </xf>
    <xf numFmtId="0" fontId="5" fillId="35" borderId="9" xfId="329" applyFont="1" applyFill="1" applyBorder="1" applyAlignment="1">
      <alignment horizontal="center" vertical="center" wrapText="1"/>
      <protection/>
    </xf>
    <xf numFmtId="0" fontId="6" fillId="35" borderId="9" xfId="312" applyFont="1" applyFill="1" applyBorder="1" applyAlignment="1">
      <alignment vertical="center"/>
      <protection/>
    </xf>
    <xf numFmtId="0" fontId="7" fillId="35" borderId="9" xfId="312" applyFont="1" applyFill="1" applyBorder="1" applyAlignment="1">
      <alignment horizontal="distributed" vertical="center" indent="4"/>
      <protection/>
    </xf>
    <xf numFmtId="176" fontId="6" fillId="36" borderId="9" xfId="312" applyNumberFormat="1" applyFont="1" applyFill="1" applyBorder="1" applyAlignment="1">
      <alignment vertical="center" shrinkToFit="1"/>
      <protection/>
    </xf>
    <xf numFmtId="177" fontId="6" fillId="36" borderId="9" xfId="312" applyNumberFormat="1" applyFont="1" applyFill="1" applyBorder="1" applyAlignment="1">
      <alignment vertical="center" shrinkToFit="1"/>
      <protection/>
    </xf>
    <xf numFmtId="178" fontId="6" fillId="35" borderId="9" xfId="312" applyNumberFormat="1" applyFont="1" applyFill="1" applyBorder="1" applyAlignment="1">
      <alignment vertical="center"/>
      <protection/>
    </xf>
    <xf numFmtId="0" fontId="8" fillId="35" borderId="9" xfId="312" applyFont="1" applyFill="1" applyBorder="1" applyAlignment="1">
      <alignment vertical="center"/>
      <protection/>
    </xf>
    <xf numFmtId="176" fontId="6" fillId="36" borderId="9" xfId="681" applyNumberFormat="1" applyFont="1" applyFill="1" applyBorder="1" applyAlignment="1">
      <alignment vertical="center" shrinkToFit="1"/>
      <protection/>
    </xf>
    <xf numFmtId="176" fontId="6" fillId="36" borderId="9" xfId="0" applyNumberFormat="1" applyFont="1" applyFill="1" applyBorder="1" applyAlignment="1">
      <alignment vertical="center" shrinkToFit="1"/>
    </xf>
    <xf numFmtId="176" fontId="6" fillId="37" borderId="9" xfId="681" applyNumberFormat="1" applyFont="1" applyFill="1" applyBorder="1" applyAlignment="1">
      <alignment vertical="center" shrinkToFit="1"/>
      <protection/>
    </xf>
    <xf numFmtId="0" fontId="75" fillId="35" borderId="0" xfId="0" applyFont="1" applyFill="1" applyBorder="1" applyAlignment="1" applyProtection="1">
      <alignment horizontal="center" vertical="center"/>
      <protection locked="0"/>
    </xf>
    <xf numFmtId="179" fontId="6" fillId="36" borderId="9" xfId="312" applyNumberFormat="1" applyFont="1" applyFill="1" applyBorder="1" applyAlignment="1">
      <alignment vertical="center" shrinkToFit="1"/>
      <protection/>
    </xf>
    <xf numFmtId="176" fontId="6" fillId="35" borderId="9" xfId="681" applyNumberFormat="1" applyFont="1" applyFill="1" applyBorder="1" applyAlignment="1">
      <alignment vertical="center" shrinkToFit="1"/>
      <protection/>
    </xf>
    <xf numFmtId="176" fontId="6" fillId="35" borderId="9" xfId="312" applyNumberFormat="1" applyFont="1" applyFill="1" applyBorder="1" applyAlignment="1">
      <alignment vertical="center" shrinkToFit="1"/>
      <protection/>
    </xf>
    <xf numFmtId="179" fontId="6" fillId="35" borderId="9" xfId="312" applyNumberFormat="1" applyFont="1" applyFill="1" applyBorder="1" applyAlignment="1">
      <alignment vertical="center" shrinkToFit="1"/>
      <protection/>
    </xf>
    <xf numFmtId="0" fontId="6" fillId="0" borderId="9" xfId="312" applyFont="1" applyFill="1" applyBorder="1" applyAlignment="1">
      <alignment vertical="center"/>
      <protection/>
    </xf>
    <xf numFmtId="178" fontId="76" fillId="35" borderId="9" xfId="312" applyNumberFormat="1" applyFont="1" applyFill="1" applyBorder="1" applyAlignment="1">
      <alignment vertical="center"/>
      <protection/>
    </xf>
    <xf numFmtId="0" fontId="77" fillId="35" borderId="9" xfId="312" applyFont="1" applyFill="1" applyBorder="1" applyAlignment="1">
      <alignment vertical="center"/>
      <protection/>
    </xf>
    <xf numFmtId="1" fontId="57" fillId="35" borderId="9" xfId="312" applyNumberFormat="1" applyFont="1" applyFill="1" applyBorder="1" applyAlignment="1">
      <alignment horizontal="left" vertical="center"/>
      <protection/>
    </xf>
    <xf numFmtId="177" fontId="6" fillId="35" borderId="9" xfId="312" applyNumberFormat="1" applyFont="1" applyFill="1" applyBorder="1" applyAlignment="1">
      <alignment vertical="center" shrinkToFit="1"/>
      <protection/>
    </xf>
    <xf numFmtId="0" fontId="0" fillId="0" borderId="0" xfId="0" applyFont="1" applyFill="1" applyAlignment="1">
      <alignment/>
    </xf>
    <xf numFmtId="0" fontId="1" fillId="0" borderId="0" xfId="312" applyFont="1" applyFill="1" applyBorder="1" applyAlignment="1">
      <alignment vertical="center"/>
      <protection/>
    </xf>
    <xf numFmtId="0" fontId="12" fillId="0" borderId="0" xfId="552" applyFont="1" applyFill="1" applyBorder="1" applyAlignment="1">
      <alignment/>
      <protection/>
    </xf>
    <xf numFmtId="0" fontId="1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49" fontId="12" fillId="0" borderId="9" xfId="0" applyNumberFormat="1" applyFont="1" applyFill="1" applyBorder="1" applyAlignment="1">
      <alignment horizontal="center" vertical="center"/>
    </xf>
    <xf numFmtId="0" fontId="12" fillId="0" borderId="9" xfId="312" applyFont="1" applyFill="1" applyBorder="1" applyAlignment="1">
      <alignment horizontal="center" vertical="center" wrapText="1"/>
      <protection/>
    </xf>
    <xf numFmtId="0" fontId="12" fillId="0" borderId="9" xfId="312" applyFont="1" applyFill="1" applyBorder="1" applyAlignment="1">
      <alignment horizontal="center" vertical="center"/>
      <protection/>
    </xf>
    <xf numFmtId="49" fontId="1" fillId="0" borderId="9" xfId="0" applyNumberFormat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180" fontId="1" fillId="0" borderId="9" xfId="0" applyNumberFormat="1" applyFont="1" applyFill="1" applyBorder="1" applyAlignment="1">
      <alignment horizontal="right" vertical="center"/>
    </xf>
    <xf numFmtId="180" fontId="1" fillId="0" borderId="9" xfId="312" applyNumberFormat="1" applyFont="1" applyFill="1" applyBorder="1" applyAlignment="1">
      <alignment horizontal="right" vertical="center" wrapText="1"/>
      <protection/>
    </xf>
    <xf numFmtId="180" fontId="1" fillId="0" borderId="9" xfId="312" applyNumberFormat="1" applyFont="1" applyFill="1" applyBorder="1" applyAlignment="1">
      <alignment horizontal="right" vertical="center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 shrinkToFit="1"/>
    </xf>
    <xf numFmtId="180" fontId="1" fillId="0" borderId="9" xfId="0" applyNumberFormat="1" applyFont="1" applyFill="1" applyBorder="1" applyAlignment="1">
      <alignment horizontal="right"/>
    </xf>
    <xf numFmtId="10" fontId="1" fillId="0" borderId="9" xfId="0" applyNumberFormat="1" applyFont="1" applyFill="1" applyBorder="1" applyAlignment="1">
      <alignment horizontal="right"/>
    </xf>
    <xf numFmtId="180" fontId="1" fillId="0" borderId="9" xfId="0" applyNumberFormat="1" applyFont="1" applyFill="1" applyBorder="1" applyAlignment="1">
      <alignment horizontal="right" vertical="center" wrapText="1" shrinkToFit="1"/>
    </xf>
    <xf numFmtId="0" fontId="1" fillId="0" borderId="9" xfId="552" applyNumberFormat="1" applyFont="1" applyFill="1" applyBorder="1" applyAlignment="1" applyProtection="1">
      <alignment horizontal="center" vertical="center"/>
      <protection/>
    </xf>
    <xf numFmtId="180" fontId="1" fillId="0" borderId="9" xfId="552" applyNumberFormat="1" applyFont="1" applyFill="1" applyBorder="1" applyAlignment="1" applyProtection="1">
      <alignment horizontal="right" vertical="center"/>
      <protection/>
    </xf>
    <xf numFmtId="0" fontId="54" fillId="0" borderId="0" xfId="0" applyFont="1" applyFill="1" applyBorder="1" applyAlignment="1">
      <alignment vertical="center"/>
    </xf>
    <xf numFmtId="49" fontId="73" fillId="0" borderId="0" xfId="0" applyNumberFormat="1" applyFont="1" applyFill="1" applyAlignment="1">
      <alignment vertical="center"/>
    </xf>
    <xf numFmtId="0" fontId="73" fillId="0" borderId="0" xfId="0" applyFont="1" applyFill="1" applyAlignment="1">
      <alignment vertical="center"/>
    </xf>
    <xf numFmtId="181" fontId="75" fillId="0" borderId="0" xfId="0" applyNumberFormat="1" applyFont="1" applyFill="1" applyAlignment="1">
      <alignment horizontal="right" vertical="center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left" vertical="center" wrapText="1"/>
    </xf>
    <xf numFmtId="4" fontId="16" fillId="0" borderId="15" xfId="0" applyNumberFormat="1" applyFont="1" applyFill="1" applyBorder="1" applyAlignment="1">
      <alignment horizontal="left" vertical="center" wrapText="1"/>
    </xf>
    <xf numFmtId="4" fontId="16" fillId="0" borderId="15" xfId="0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75" fillId="0" borderId="0" xfId="0" applyFont="1" applyFill="1" applyBorder="1" applyAlignment="1">
      <alignment horizontal="left" vertical="center"/>
    </xf>
    <xf numFmtId="0" fontId="75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78" fillId="0" borderId="9" xfId="0" applyFont="1" applyBorder="1" applyAlignment="1">
      <alignment horizontal="center" vertical="center"/>
    </xf>
    <xf numFmtId="0" fontId="78" fillId="0" borderId="9" xfId="0" applyFont="1" applyBorder="1" applyAlignment="1">
      <alignment horizontal="center" vertical="center"/>
    </xf>
    <xf numFmtId="0" fontId="78" fillId="38" borderId="9" xfId="0" applyFont="1" applyFill="1" applyBorder="1" applyAlignment="1">
      <alignment horizontal="center" vertical="center" wrapText="1"/>
    </xf>
    <xf numFmtId="0" fontId="79" fillId="0" borderId="9" xfId="0" applyFont="1" applyBorder="1" applyAlignment="1">
      <alignment horizontal="center" vertical="center"/>
    </xf>
    <xf numFmtId="0" fontId="79" fillId="38" borderId="9" xfId="0" applyFont="1" applyFill="1" applyBorder="1" applyAlignment="1">
      <alignment horizontal="center" vertical="center" wrapText="1"/>
    </xf>
    <xf numFmtId="0" fontId="80" fillId="0" borderId="9" xfId="0" applyFont="1" applyBorder="1" applyAlignment="1">
      <alignment horizontal="right" vertical="center"/>
    </xf>
    <xf numFmtId="0" fontId="81" fillId="0" borderId="9" xfId="0" applyFont="1" applyBorder="1" applyAlignment="1">
      <alignment horizontal="center" vertical="center"/>
    </xf>
    <xf numFmtId="0" fontId="82" fillId="38" borderId="9" xfId="0" applyFont="1" applyFill="1" applyBorder="1" applyAlignment="1">
      <alignment horizontal="center" vertical="center"/>
    </xf>
    <xf numFmtId="0" fontId="81" fillId="0" borderId="9" xfId="0" applyFont="1" applyBorder="1" applyAlignment="1">
      <alignment horizontal="left" vertical="center"/>
    </xf>
    <xf numFmtId="0" fontId="82" fillId="0" borderId="9" xfId="0" applyFont="1" applyBorder="1" applyAlignment="1">
      <alignment horizontal="left" vertical="center"/>
    </xf>
    <xf numFmtId="0" fontId="80" fillId="38" borderId="9" xfId="0" applyFont="1" applyFill="1" applyBorder="1" applyAlignment="1">
      <alignment horizontal="center"/>
    </xf>
    <xf numFmtId="0" fontId="80" fillId="0" borderId="9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0" fontId="8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181" fontId="1" fillId="0" borderId="9" xfId="0" applyNumberFormat="1" applyFont="1" applyFill="1" applyBorder="1" applyAlignment="1">
      <alignment horizontal="center" vertical="center"/>
    </xf>
    <xf numFmtId="0" fontId="7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75" fillId="0" borderId="9" xfId="0" applyFont="1" applyFill="1" applyBorder="1" applyAlignment="1">
      <alignment horizontal="center" vertical="center"/>
    </xf>
    <xf numFmtId="181" fontId="75" fillId="0" borderId="9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distributed" vertical="center"/>
    </xf>
    <xf numFmtId="181" fontId="12" fillId="0" borderId="9" xfId="0" applyNumberFormat="1" applyFont="1" applyFill="1" applyBorder="1" applyAlignment="1">
      <alignment horizontal="center" vertical="center"/>
    </xf>
    <xf numFmtId="180" fontId="12" fillId="0" borderId="9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6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181" fontId="1" fillId="0" borderId="9" xfId="0" applyNumberFormat="1" applyFont="1" applyFill="1" applyBorder="1" applyAlignment="1">
      <alignment vertical="center"/>
    </xf>
    <xf numFmtId="0" fontId="82" fillId="38" borderId="9" xfId="0" applyFont="1" applyFill="1" applyBorder="1" applyAlignment="1">
      <alignment horizontal="center" vertical="center"/>
    </xf>
    <xf numFmtId="10" fontId="1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75" fillId="0" borderId="9" xfId="0" applyFont="1" applyFill="1" applyBorder="1" applyAlignment="1">
      <alignment vertical="center"/>
    </xf>
    <xf numFmtId="181" fontId="75" fillId="0" borderId="9" xfId="0" applyNumberFormat="1" applyFont="1" applyFill="1" applyBorder="1" applyAlignment="1">
      <alignment vertical="center"/>
    </xf>
    <xf numFmtId="0" fontId="75" fillId="0" borderId="9" xfId="0" applyFont="1" applyFill="1" applyBorder="1" applyAlignment="1">
      <alignment vertical="center"/>
    </xf>
    <xf numFmtId="181" fontId="75" fillId="0" borderId="9" xfId="0" applyNumberFormat="1" applyFont="1" applyFill="1" applyBorder="1" applyAlignment="1">
      <alignment vertical="center"/>
    </xf>
    <xf numFmtId="180" fontId="12" fillId="0" borderId="9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84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0" fontId="85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86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10" fontId="12" fillId="0" borderId="9" xfId="0" applyNumberFormat="1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182" fontId="12" fillId="0" borderId="9" xfId="0" applyNumberFormat="1" applyFont="1" applyFill="1" applyBorder="1" applyAlignment="1">
      <alignment horizontal="right" vertical="center"/>
    </xf>
    <xf numFmtId="10" fontId="1" fillId="0" borderId="9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 applyProtection="1">
      <alignment horizontal="right" vertical="center"/>
      <protection/>
    </xf>
    <xf numFmtId="0" fontId="7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0" fontId="0" fillId="0" borderId="9" xfId="0" applyNumberFormat="1" applyFill="1" applyBorder="1" applyAlignment="1">
      <alignment vertical="center" wrapText="1"/>
    </xf>
    <xf numFmtId="0" fontId="87" fillId="0" borderId="9" xfId="0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88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88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89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right" vertical="center"/>
    </xf>
    <xf numFmtId="0" fontId="2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0" fontId="1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9" xfId="0" applyNumberFormat="1" applyFont="1" applyFill="1" applyBorder="1" applyAlignment="1" applyProtection="1">
      <alignment vertical="center" wrapText="1"/>
      <protection locked="0"/>
    </xf>
    <xf numFmtId="0" fontId="1" fillId="0" borderId="9" xfId="0" applyNumberFormat="1" applyFont="1" applyFill="1" applyBorder="1" applyAlignment="1" applyProtection="1">
      <alignment horizontal="right" vertical="center"/>
      <protection locked="0"/>
    </xf>
    <xf numFmtId="1" fontId="1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75" fillId="0" borderId="9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9" xfId="0" applyNumberFormat="1" applyFont="1" applyFill="1" applyBorder="1" applyAlignment="1" applyProtection="1">
      <alignment horizontal="right" vertical="center"/>
      <protection locked="0"/>
    </xf>
    <xf numFmtId="1" fontId="1" fillId="0" borderId="9" xfId="0" applyNumberFormat="1" applyFont="1" applyFill="1" applyBorder="1" applyAlignment="1" applyProtection="1">
      <alignment vertical="center" wrapText="1"/>
      <protection locked="0"/>
    </xf>
    <xf numFmtId="181" fontId="1" fillId="0" borderId="9" xfId="0" applyNumberFormat="1" applyFont="1" applyFill="1" applyBorder="1" applyAlignment="1" applyProtection="1">
      <alignment vertical="center"/>
      <protection locked="0"/>
    </xf>
    <xf numFmtId="0" fontId="75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9" xfId="0" applyNumberFormat="1" applyFont="1" applyFill="1" applyBorder="1" applyAlignment="1" applyProtection="1">
      <alignment vertical="center" wrapText="1"/>
      <protection locked="0"/>
    </xf>
    <xf numFmtId="0" fontId="0" fillId="0" borderId="9" xfId="0" applyFont="1" applyFill="1" applyBorder="1" applyAlignment="1" applyProtection="1">
      <alignment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/>
      <protection locked="0"/>
    </xf>
    <xf numFmtId="0" fontId="0" fillId="0" borderId="9" xfId="0" applyNumberFormat="1" applyFont="1" applyFill="1" applyBorder="1" applyAlignment="1" applyProtection="1">
      <alignment vertical="center" wrapText="1"/>
      <protection locked="0"/>
    </xf>
    <xf numFmtId="0" fontId="0" fillId="0" borderId="9" xfId="0" applyNumberFormat="1" applyFont="1" applyFill="1" applyBorder="1" applyAlignment="1" applyProtection="1">
      <alignment vertical="center"/>
      <protection locked="0"/>
    </xf>
    <xf numFmtId="0" fontId="0" fillId="0" borderId="9" xfId="0" applyFont="1" applyFill="1" applyBorder="1" applyAlignment="1" applyProtection="1">
      <alignment vertical="center" wrapText="1"/>
      <protection locked="0"/>
    </xf>
    <xf numFmtId="0" fontId="0" fillId="0" borderId="9" xfId="0" applyFont="1" applyFill="1" applyBorder="1" applyAlignment="1" applyProtection="1">
      <alignment vertical="center"/>
      <protection locked="0"/>
    </xf>
    <xf numFmtId="0" fontId="83" fillId="0" borderId="9" xfId="0" applyFont="1" applyFill="1" applyBorder="1" applyAlignment="1" applyProtection="1">
      <alignment horizontal="right" vertical="center"/>
      <protection locked="0"/>
    </xf>
    <xf numFmtId="0" fontId="83" fillId="0" borderId="9" xfId="0" applyFont="1" applyFill="1" applyBorder="1" applyAlignment="1" applyProtection="1">
      <alignment vertical="center" wrapText="1"/>
      <protection locked="0"/>
    </xf>
    <xf numFmtId="0" fontId="0" fillId="0" borderId="17" xfId="0" applyFont="1" applyFill="1" applyBorder="1" applyAlignment="1" applyProtection="1">
      <alignment vertical="center" wrapText="1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1" fontId="1" fillId="0" borderId="9" xfId="0" applyNumberFormat="1" applyFont="1" applyFill="1" applyBorder="1" applyAlignment="1" applyProtection="1">
      <alignment vertical="center"/>
      <protection locked="0"/>
    </xf>
    <xf numFmtId="0" fontId="12" fillId="0" borderId="9" xfId="0" applyFont="1" applyFill="1" applyBorder="1" applyAlignment="1" applyProtection="1">
      <alignment horizontal="distributed" vertical="center" wrapText="1"/>
      <protection locked="0"/>
    </xf>
    <xf numFmtId="180" fontId="12" fillId="0" borderId="9" xfId="0" applyNumberFormat="1" applyFont="1" applyFill="1" applyBorder="1" applyAlignment="1" applyProtection="1">
      <alignment vertical="center" wrapText="1"/>
      <protection locked="0"/>
    </xf>
    <xf numFmtId="180" fontId="12" fillId="0" borderId="9" xfId="0" applyNumberFormat="1" applyFont="1" applyFill="1" applyBorder="1" applyAlignment="1" applyProtection="1">
      <alignment horizontal="right" vertical="center"/>
      <protection locked="0"/>
    </xf>
    <xf numFmtId="10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right" vertical="center"/>
      <protection locked="0"/>
    </xf>
    <xf numFmtId="10" fontId="90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10" fontId="32" fillId="0" borderId="0" xfId="0" applyNumberFormat="1" applyFont="1" applyFill="1" applyBorder="1" applyAlignment="1">
      <alignment horizontal="center" vertical="center" wrapText="1"/>
    </xf>
    <xf numFmtId="10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10" fontId="23" fillId="0" borderId="9" xfId="0" applyNumberFormat="1" applyFont="1" applyFill="1" applyBorder="1" applyAlignment="1">
      <alignment vertical="center" wrapText="1"/>
    </xf>
    <xf numFmtId="0" fontId="23" fillId="0" borderId="9" xfId="0" applyFont="1" applyFill="1" applyBorder="1" applyAlignment="1">
      <alignment vertical="center"/>
    </xf>
    <xf numFmtId="0" fontId="23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 wrapText="1"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81" fontId="1" fillId="0" borderId="9" xfId="0" applyNumberFormat="1" applyFont="1" applyFill="1" applyBorder="1" applyAlignment="1" applyProtection="1">
      <alignment vertical="center"/>
      <protection locked="0"/>
    </xf>
    <xf numFmtId="181" fontId="12" fillId="0" borderId="9" xfId="0" applyNumberFormat="1" applyFont="1" applyFill="1" applyBorder="1" applyAlignment="1" applyProtection="1">
      <alignment vertical="center" wrapText="1"/>
      <protection locked="0"/>
    </xf>
    <xf numFmtId="181" fontId="87" fillId="0" borderId="9" xfId="0" applyNumberFormat="1" applyFont="1" applyFill="1" applyBorder="1" applyAlignment="1" applyProtection="1">
      <alignment horizontal="left" vertical="center" wrapText="1"/>
      <protection locked="0"/>
    </xf>
    <xf numFmtId="181" fontId="75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83" fillId="0" borderId="9" xfId="0" applyFont="1" applyFill="1" applyBorder="1" applyAlignment="1">
      <alignment vertical="center"/>
    </xf>
    <xf numFmtId="0" fontId="23" fillId="0" borderId="9" xfId="0" applyFont="1" applyFill="1" applyBorder="1" applyAlignment="1">
      <alignment horizontal="center" vertical="center"/>
    </xf>
    <xf numFmtId="178" fontId="6" fillId="35" borderId="9" xfId="312" applyNumberFormat="1" applyFont="1" applyFill="1" applyBorder="1" applyAlignment="1" quotePrefix="1">
      <alignment vertical="center"/>
      <protection/>
    </xf>
  </cellXfs>
  <cellStyles count="66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 32" xfId="63"/>
    <cellStyle name="常规 3 27" xfId="64"/>
    <cellStyle name="常规 39" xfId="65"/>
    <cellStyle name="常规 2 2 4" xfId="66"/>
    <cellStyle name="常规 2 2 35" xfId="67"/>
    <cellStyle name="常规 3 14" xfId="68"/>
    <cellStyle name="好_Xl0000302 2 12" xfId="69"/>
    <cellStyle name="常规 2 31" xfId="70"/>
    <cellStyle name="常规 2 26" xfId="71"/>
    <cellStyle name="差_2016年预算表格（公式） 2 7" xfId="72"/>
    <cellStyle name="差_Xl0000302 22" xfId="73"/>
    <cellStyle name="差_Xl0000302 17" xfId="74"/>
    <cellStyle name="差_2016年预算表格（公式） 12" xfId="75"/>
    <cellStyle name="常规 4 13" xfId="76"/>
    <cellStyle name="百分比 2 24" xfId="77"/>
    <cellStyle name="百分比 2 19" xfId="78"/>
    <cellStyle name="好_Xl0000302 20" xfId="79"/>
    <cellStyle name="好_Xl0000302 15" xfId="80"/>
    <cellStyle name="常规 6" xfId="81"/>
    <cellStyle name="常规 4 12" xfId="82"/>
    <cellStyle name="差_2016年预算表格（公式） 2 13" xfId="83"/>
    <cellStyle name="常规 5 2" xfId="84"/>
    <cellStyle name="常规 2 3 11" xfId="85"/>
    <cellStyle name="常规 4 11" xfId="86"/>
    <cellStyle name="常规 4 14" xfId="87"/>
    <cellStyle name="常规 85" xfId="88"/>
    <cellStyle name="常规 5 17" xfId="89"/>
    <cellStyle name="常规 5 22" xfId="90"/>
    <cellStyle name="常规 26" xfId="91"/>
    <cellStyle name="常规 31" xfId="92"/>
    <cellStyle name="差_2016年预算表格（公式） 2 35" xfId="93"/>
    <cellStyle name="常规 2 3 26" xfId="94"/>
    <cellStyle name="常规 2 3 31" xfId="95"/>
    <cellStyle name="常规 3 2 6" xfId="96"/>
    <cellStyle name="差_2016年预算表格（公式） 2 29" xfId="97"/>
    <cellStyle name="差_2016年预算表格（公式） 2 34" xfId="98"/>
    <cellStyle name="常规 2 2 28" xfId="99"/>
    <cellStyle name="常规 2 2 33" xfId="100"/>
    <cellStyle name="常规 2 2 29" xfId="101"/>
    <cellStyle name="常规 2 2 34" xfId="102"/>
    <cellStyle name="常规 4 15" xfId="103"/>
    <cellStyle name="常规 4 20" xfId="104"/>
    <cellStyle name="好_2016年预算表格（公式） 2 10" xfId="105"/>
    <cellStyle name="常规 4 16" xfId="106"/>
    <cellStyle name="常规 4 21" xfId="107"/>
    <cellStyle name="百分比 2 13" xfId="108"/>
    <cellStyle name="百分比 2" xfId="109"/>
    <cellStyle name="百分比 2 23" xfId="110"/>
    <cellStyle name="百分比 2 18" xfId="111"/>
    <cellStyle name="百分比 2 20" xfId="112"/>
    <cellStyle name="百分比 2 15" xfId="113"/>
    <cellStyle name="百分比 2 2" xfId="114"/>
    <cellStyle name="百分比 2 21" xfId="115"/>
    <cellStyle name="百分比 2 16" xfId="116"/>
    <cellStyle name="百分比 2 22" xfId="117"/>
    <cellStyle name="百分比 2 17" xfId="118"/>
    <cellStyle name="百分比 2 10" xfId="119"/>
    <cellStyle name="百分比 2 11" xfId="120"/>
    <cellStyle name="百分比 2 12" xfId="121"/>
    <cellStyle name="百分比 2 14" xfId="122"/>
    <cellStyle name="百分比 2 25" xfId="123"/>
    <cellStyle name="百分比 2 30" xfId="124"/>
    <cellStyle name="百分比 2 26" xfId="125"/>
    <cellStyle name="百分比 2 31" xfId="126"/>
    <cellStyle name="百分比 2 27" xfId="127"/>
    <cellStyle name="百分比 2 32" xfId="128"/>
    <cellStyle name="百分比 2 28" xfId="129"/>
    <cellStyle name="百分比 2 33" xfId="130"/>
    <cellStyle name="百分比 2 29" xfId="131"/>
    <cellStyle name="百分比 2 34" xfId="132"/>
    <cellStyle name="百分比 2 3" xfId="133"/>
    <cellStyle name="百分比 2 35" xfId="134"/>
    <cellStyle name="百分比 2 4" xfId="135"/>
    <cellStyle name="百分比 2 5" xfId="136"/>
    <cellStyle name="百分比 2 6" xfId="137"/>
    <cellStyle name="百分比 2 7" xfId="138"/>
    <cellStyle name="百分比 2 8" xfId="139"/>
    <cellStyle name="百分比 2 9" xfId="140"/>
    <cellStyle name="差_2016年预算表格（公式）" xfId="141"/>
    <cellStyle name="差_2016年预算表格（公式） 10" xfId="142"/>
    <cellStyle name="差_2016年预算表格（公式） 11" xfId="143"/>
    <cellStyle name="差_2016年预算表格（公式） 13" xfId="144"/>
    <cellStyle name="差_2016年预算表格（公式） 14" xfId="145"/>
    <cellStyle name="差_2016年预算表格（公式） 15" xfId="146"/>
    <cellStyle name="差_2016年预算表格（公式） 20" xfId="147"/>
    <cellStyle name="差_2016年预算表格（公式） 16" xfId="148"/>
    <cellStyle name="差_2016年预算表格（公式） 21" xfId="149"/>
    <cellStyle name="差_2016年预算表格（公式） 17" xfId="150"/>
    <cellStyle name="差_2016年预算表格（公式） 22" xfId="151"/>
    <cellStyle name="常规 25 19" xfId="152"/>
    <cellStyle name="差_2016年预算表格（公式） 18" xfId="153"/>
    <cellStyle name="差_2016年预算表格（公式） 23" xfId="154"/>
    <cellStyle name="差_2016年预算表格（公式） 19" xfId="155"/>
    <cellStyle name="差_2016年预算表格（公式） 24" xfId="156"/>
    <cellStyle name="差_2016年预算表格（公式） 2" xfId="157"/>
    <cellStyle name="差_Xl0000302 2 29" xfId="158"/>
    <cellStyle name="差_Xl0000302 2 34" xfId="159"/>
    <cellStyle name="差_2016年预算表格（公式） 2 10" xfId="160"/>
    <cellStyle name="差_2016年预算表格（公式） 2 11" xfId="161"/>
    <cellStyle name="差_2016年预算表格（公式） 2 12" xfId="162"/>
    <cellStyle name="差_2016年预算表格（公式） 2 14" xfId="163"/>
    <cellStyle name="常规 5 3" xfId="164"/>
    <cellStyle name="差_2016年预算表格（公式） 2 15" xfId="165"/>
    <cellStyle name="差_2016年预算表格（公式） 2 20" xfId="166"/>
    <cellStyle name="常规 5 4" xfId="167"/>
    <cellStyle name="差_2016年预算表格（公式） 2 16" xfId="168"/>
    <cellStyle name="差_2016年预算表格（公式） 2 21" xfId="169"/>
    <cellStyle name="常规 5 5" xfId="170"/>
    <cellStyle name="差_2016年预算表格（公式） 2 17" xfId="171"/>
    <cellStyle name="差_2016年预算表格（公式） 2 22" xfId="172"/>
    <cellStyle name="常规 5 6" xfId="173"/>
    <cellStyle name="差_2016年预算表格（公式） 2 18" xfId="174"/>
    <cellStyle name="差_2016年预算表格（公式） 2 23" xfId="175"/>
    <cellStyle name="常规 5 7" xfId="176"/>
    <cellStyle name="差_2016年预算表格（公式） 2 19" xfId="177"/>
    <cellStyle name="差_2016年预算表格（公式） 2 24" xfId="178"/>
    <cellStyle name="常规 5 8" xfId="179"/>
    <cellStyle name="差_2016年预算表格（公式） 2 2" xfId="180"/>
    <cellStyle name="差_2016年预算表格（公式） 2 25" xfId="181"/>
    <cellStyle name="差_2016年预算表格（公式） 2 30" xfId="182"/>
    <cellStyle name="常规 5 9" xfId="183"/>
    <cellStyle name="差_2016年预算表格（公式） 2 26" xfId="184"/>
    <cellStyle name="差_2016年预算表格（公式） 2 31" xfId="185"/>
    <cellStyle name="差_2016年预算表格（公式） 2 27" xfId="186"/>
    <cellStyle name="差_2016年预算表格（公式） 2 32" xfId="187"/>
    <cellStyle name="差_2016年预算表格（公式） 2 28" xfId="188"/>
    <cellStyle name="差_2016年预算表格（公式） 2 33" xfId="189"/>
    <cellStyle name="差_2016年预算表格（公式） 2 3" xfId="190"/>
    <cellStyle name="差_2016年预算表格（公式） 2 4" xfId="191"/>
    <cellStyle name="差_2016年预算表格（公式） 2 5" xfId="192"/>
    <cellStyle name="差_2016年预算表格（公式） 2 6" xfId="193"/>
    <cellStyle name="差_2016年预算表格（公式） 2 8" xfId="194"/>
    <cellStyle name="差_2016年预算表格（公式） 2 9" xfId="195"/>
    <cellStyle name="差_2016年预算表格（公式） 25" xfId="196"/>
    <cellStyle name="差_2016年预算表格（公式） 30" xfId="197"/>
    <cellStyle name="差_2016年预算表格（公式） 26" xfId="198"/>
    <cellStyle name="差_2016年预算表格（公式） 31" xfId="199"/>
    <cellStyle name="差_2016年预算表格（公式） 27" xfId="200"/>
    <cellStyle name="差_2016年预算表格（公式） 32" xfId="201"/>
    <cellStyle name="常规 4 2" xfId="202"/>
    <cellStyle name="差_2016年预算表格（公式） 28" xfId="203"/>
    <cellStyle name="差_2016年预算表格（公式） 33" xfId="204"/>
    <cellStyle name="常规 4 3" xfId="205"/>
    <cellStyle name="差_2016年预算表格（公式） 29" xfId="206"/>
    <cellStyle name="差_2016年预算表格（公式） 34" xfId="207"/>
    <cellStyle name="常规 4 4" xfId="208"/>
    <cellStyle name="差_2016年预算表格（公式） 3" xfId="209"/>
    <cellStyle name="差_Xl0000302 2 35" xfId="210"/>
    <cellStyle name="差_2016年预算表格（公式） 35" xfId="211"/>
    <cellStyle name="常规 4 5" xfId="212"/>
    <cellStyle name="差_2016年预算表格（公式） 36" xfId="213"/>
    <cellStyle name="常规 4 6" xfId="214"/>
    <cellStyle name="差_2016年预算表格（公式） 4" xfId="215"/>
    <cellStyle name="常规 10" xfId="216"/>
    <cellStyle name="差_2016年预算表格（公式） 5" xfId="217"/>
    <cellStyle name="常规 11" xfId="218"/>
    <cellStyle name="差_2016年预算表格（公式） 6" xfId="219"/>
    <cellStyle name="常规 12" xfId="220"/>
    <cellStyle name="差_2016年预算表格（公式） 7" xfId="221"/>
    <cellStyle name="常规 13" xfId="222"/>
    <cellStyle name="差_2016年预算表格（公式） 8" xfId="223"/>
    <cellStyle name="常规 14" xfId="224"/>
    <cellStyle name="差_2016年预算表格（公式） 9" xfId="225"/>
    <cellStyle name="常规 15" xfId="226"/>
    <cellStyle name="常规 20" xfId="227"/>
    <cellStyle name="差_Xl0000302" xfId="228"/>
    <cellStyle name="差_Xl0000302 10" xfId="229"/>
    <cellStyle name="差_Xl0000302 11" xfId="230"/>
    <cellStyle name="差_Xl0000302 12" xfId="231"/>
    <cellStyle name="差_Xl0000302 13" xfId="232"/>
    <cellStyle name="差_Xl0000302 14" xfId="233"/>
    <cellStyle name="差_Xl0000302 15" xfId="234"/>
    <cellStyle name="差_Xl0000302 20" xfId="235"/>
    <cellStyle name="差_Xl0000302 16" xfId="236"/>
    <cellStyle name="差_Xl0000302 21" xfId="237"/>
    <cellStyle name="差_Xl0000302 18" xfId="238"/>
    <cellStyle name="差_Xl0000302 23" xfId="239"/>
    <cellStyle name="差_Xl0000302 19" xfId="240"/>
    <cellStyle name="差_Xl0000302 24" xfId="241"/>
    <cellStyle name="差_Xl0000302 2" xfId="242"/>
    <cellStyle name="差_Xl0000302 2 10" xfId="243"/>
    <cellStyle name="差_Xl0000302 2 11" xfId="244"/>
    <cellStyle name="差_Xl0000302 2 12" xfId="245"/>
    <cellStyle name="差_Xl0000302 2 13" xfId="246"/>
    <cellStyle name="常规_2016年省本级社会保险基金收支预算表细化" xfId="247"/>
    <cellStyle name="差_Xl0000302 2 14" xfId="248"/>
    <cellStyle name="差_Xl0000302 2 15" xfId="249"/>
    <cellStyle name="差_Xl0000302 2 20" xfId="250"/>
    <cellStyle name="差_Xl0000302 2 16" xfId="251"/>
    <cellStyle name="差_Xl0000302 2 21" xfId="252"/>
    <cellStyle name="差_Xl0000302 2 17" xfId="253"/>
    <cellStyle name="差_Xl0000302 2 22" xfId="254"/>
    <cellStyle name="差_Xl0000302 2 18" xfId="255"/>
    <cellStyle name="差_Xl0000302 2 23" xfId="256"/>
    <cellStyle name="差_Xl0000302 2 19" xfId="257"/>
    <cellStyle name="差_Xl0000302 2 24" xfId="258"/>
    <cellStyle name="差_Xl0000302 2 2" xfId="259"/>
    <cellStyle name="常规 2 3 27" xfId="260"/>
    <cellStyle name="常规 2 3 32" xfId="261"/>
    <cellStyle name="差_Xl0000302 2 25" xfId="262"/>
    <cellStyle name="差_Xl0000302 2 30" xfId="263"/>
    <cellStyle name="差_Xl0000302 2 26" xfId="264"/>
    <cellStyle name="差_Xl0000302 2 31" xfId="265"/>
    <cellStyle name="差_Xl0000302 2 27" xfId="266"/>
    <cellStyle name="差_Xl0000302 2 32" xfId="267"/>
    <cellStyle name="差_Xl0000302 2 28" xfId="268"/>
    <cellStyle name="差_Xl0000302 2 33" xfId="269"/>
    <cellStyle name="差_Xl0000302 2 3" xfId="270"/>
    <cellStyle name="常规 2 3 28" xfId="271"/>
    <cellStyle name="常规 2 3 33" xfId="272"/>
    <cellStyle name="差_Xl0000302 2 4" xfId="273"/>
    <cellStyle name="常规 2 3 29" xfId="274"/>
    <cellStyle name="常规 2 3 34" xfId="275"/>
    <cellStyle name="差_Xl0000302 2 5" xfId="276"/>
    <cellStyle name="常规 2 3 35" xfId="277"/>
    <cellStyle name="差_Xl0000302 2 6" xfId="278"/>
    <cellStyle name="差_Xl0000302 2 7" xfId="279"/>
    <cellStyle name="差_Xl0000302 2 8" xfId="280"/>
    <cellStyle name="差_Xl0000302 2 9" xfId="281"/>
    <cellStyle name="差_Xl0000302 25" xfId="282"/>
    <cellStyle name="差_Xl0000302 30" xfId="283"/>
    <cellStyle name="差_Xl0000302 26" xfId="284"/>
    <cellStyle name="差_Xl0000302 31" xfId="285"/>
    <cellStyle name="差_Xl0000302 27" xfId="286"/>
    <cellStyle name="差_Xl0000302 32" xfId="287"/>
    <cellStyle name="差_Xl0000302 28" xfId="288"/>
    <cellStyle name="差_Xl0000302 33" xfId="289"/>
    <cellStyle name="差_Xl0000302 29" xfId="290"/>
    <cellStyle name="差_Xl0000302 34" xfId="291"/>
    <cellStyle name="差_Xl0000302 3" xfId="292"/>
    <cellStyle name="差_Xl0000302 35" xfId="293"/>
    <cellStyle name="差_Xl0000302 36" xfId="294"/>
    <cellStyle name="差_Xl0000302 4" xfId="295"/>
    <cellStyle name="差_Xl0000302 5" xfId="296"/>
    <cellStyle name="差_Xl0000302 6" xfId="297"/>
    <cellStyle name="差_Xl0000302 7" xfId="298"/>
    <cellStyle name="差_Xl0000302 8" xfId="299"/>
    <cellStyle name="差_Xl0000302 9" xfId="300"/>
    <cellStyle name="常规 10 2" xfId="301"/>
    <cellStyle name="常规 10 3" xfId="302"/>
    <cellStyle name="常规 10 4" xfId="303"/>
    <cellStyle name="常规 16" xfId="304"/>
    <cellStyle name="常规 21" xfId="305"/>
    <cellStyle name="常规 17" xfId="306"/>
    <cellStyle name="常规 22" xfId="307"/>
    <cellStyle name="常规 18" xfId="308"/>
    <cellStyle name="常规 23" xfId="309"/>
    <cellStyle name="常规 19" xfId="310"/>
    <cellStyle name="常规 24" xfId="311"/>
    <cellStyle name="常规 2" xfId="312"/>
    <cellStyle name="常规 2 10" xfId="313"/>
    <cellStyle name="常规 2 11" xfId="314"/>
    <cellStyle name="常规 2 12" xfId="315"/>
    <cellStyle name="常规 2 13" xfId="316"/>
    <cellStyle name="常规 2 14" xfId="317"/>
    <cellStyle name="常规 2 15" xfId="318"/>
    <cellStyle name="常规 2 20" xfId="319"/>
    <cellStyle name="常规 2 16" xfId="320"/>
    <cellStyle name="常规 2 21" xfId="321"/>
    <cellStyle name="常规 2 17" xfId="322"/>
    <cellStyle name="常规 2 22" xfId="323"/>
    <cellStyle name="常规 2 18" xfId="324"/>
    <cellStyle name="常规 2 23" xfId="325"/>
    <cellStyle name="常规 2 19" xfId="326"/>
    <cellStyle name="常规 2 24" xfId="327"/>
    <cellStyle name="好_Xl0000302 2 10" xfId="328"/>
    <cellStyle name="常规 2 2" xfId="329"/>
    <cellStyle name="常规 2 2 10" xfId="330"/>
    <cellStyle name="常规 2 2 11" xfId="331"/>
    <cellStyle name="常规 2 2 12" xfId="332"/>
    <cellStyle name="常规 2 2 13" xfId="333"/>
    <cellStyle name="常规 2 2 14" xfId="334"/>
    <cellStyle name="常规 2 2 15" xfId="335"/>
    <cellStyle name="常规 2 2 20" xfId="336"/>
    <cellStyle name="常规 2 2 16" xfId="337"/>
    <cellStyle name="常规 2 2 21" xfId="338"/>
    <cellStyle name="常规 2 2 17" xfId="339"/>
    <cellStyle name="常规 2 2 22" xfId="340"/>
    <cellStyle name="常规 2 2 18" xfId="341"/>
    <cellStyle name="常规 2 2 23" xfId="342"/>
    <cellStyle name="常规 2 2 19" xfId="343"/>
    <cellStyle name="常规 2 2 24" xfId="344"/>
    <cellStyle name="常规 2 2 2" xfId="345"/>
    <cellStyle name="常规 37" xfId="346"/>
    <cellStyle name="常规 42" xfId="347"/>
    <cellStyle name="常规 2 2 25" xfId="348"/>
    <cellStyle name="常规 2 2 30" xfId="349"/>
    <cellStyle name="常规 2 2 26" xfId="350"/>
    <cellStyle name="常规 2 2 31" xfId="351"/>
    <cellStyle name="常规 2 2 27" xfId="352"/>
    <cellStyle name="常规 2 2 32" xfId="353"/>
    <cellStyle name="常规 2 2 3" xfId="354"/>
    <cellStyle name="常规 38" xfId="355"/>
    <cellStyle name="常规 2 2 5" xfId="356"/>
    <cellStyle name="常规 2 2 6" xfId="357"/>
    <cellStyle name="常规 2 2 7" xfId="358"/>
    <cellStyle name="常规 2 2 8" xfId="359"/>
    <cellStyle name="常规 53" xfId="360"/>
    <cellStyle name="常规 2 2 9" xfId="361"/>
    <cellStyle name="常规 2 25" xfId="362"/>
    <cellStyle name="常规 2 30" xfId="363"/>
    <cellStyle name="好_Xl0000302 2 11" xfId="364"/>
    <cellStyle name="常规 2 27" xfId="365"/>
    <cellStyle name="常规 2 32" xfId="366"/>
    <cellStyle name="好_Xl0000302 2 13" xfId="367"/>
    <cellStyle name="常规 2 28" xfId="368"/>
    <cellStyle name="常规 2 33" xfId="369"/>
    <cellStyle name="好_Xl0000302 2 14" xfId="370"/>
    <cellStyle name="常规 2 29" xfId="371"/>
    <cellStyle name="常规 2 34" xfId="372"/>
    <cellStyle name="好_Xl0000302 2 15" xfId="373"/>
    <cellStyle name="好_Xl0000302 2 20" xfId="374"/>
    <cellStyle name="常规 2 3" xfId="375"/>
    <cellStyle name="常规 2 3 10" xfId="376"/>
    <cellStyle name="常规 2 3 12" xfId="377"/>
    <cellStyle name="常规 2 3 13" xfId="378"/>
    <cellStyle name="常规 2 3 14" xfId="379"/>
    <cellStyle name="常规 2 3 15" xfId="380"/>
    <cellStyle name="常规 2 3 20" xfId="381"/>
    <cellStyle name="常规 2 3 16" xfId="382"/>
    <cellStyle name="常规 2 3 21" xfId="383"/>
    <cellStyle name="常规 2 3 17" xfId="384"/>
    <cellStyle name="常规 2 3 22" xfId="385"/>
    <cellStyle name="常规 2 3 18" xfId="386"/>
    <cellStyle name="常规 2 3 23" xfId="387"/>
    <cellStyle name="常规 2 3 19" xfId="388"/>
    <cellStyle name="常规 2 3 24" xfId="389"/>
    <cellStyle name="常规 2 3 2" xfId="390"/>
    <cellStyle name="常规 5 19" xfId="391"/>
    <cellStyle name="常规 5 24" xfId="392"/>
    <cellStyle name="常规 2 3 25" xfId="393"/>
    <cellStyle name="常规 2 3 30" xfId="394"/>
    <cellStyle name="常规 2 3 3" xfId="395"/>
    <cellStyle name="常规 5 25" xfId="396"/>
    <cellStyle name="常规 5 30" xfId="397"/>
    <cellStyle name="常规 2 3 4" xfId="398"/>
    <cellStyle name="常规 5 26" xfId="399"/>
    <cellStyle name="常规 5 31" xfId="400"/>
    <cellStyle name="常规 2 3 5" xfId="401"/>
    <cellStyle name="常规 5 27" xfId="402"/>
    <cellStyle name="常规 5 32" xfId="403"/>
    <cellStyle name="常规 2 3 6" xfId="404"/>
    <cellStyle name="常规 5 28" xfId="405"/>
    <cellStyle name="常规 5 33" xfId="406"/>
    <cellStyle name="常规 2 3 7" xfId="407"/>
    <cellStyle name="常规 5 29" xfId="408"/>
    <cellStyle name="常规 5 34" xfId="409"/>
    <cellStyle name="常规 2 3 8" xfId="410"/>
    <cellStyle name="常规 5 35" xfId="411"/>
    <cellStyle name="常规 2 3 9" xfId="412"/>
    <cellStyle name="常规 2 35" xfId="413"/>
    <cellStyle name="好_Xl0000302 2 16" xfId="414"/>
    <cellStyle name="好_Xl0000302 2 21" xfId="415"/>
    <cellStyle name="常规 2 36" xfId="416"/>
    <cellStyle name="好_Xl0000302 2 17" xfId="417"/>
    <cellStyle name="好_Xl0000302 2 22" xfId="418"/>
    <cellStyle name="常规 2 37" xfId="419"/>
    <cellStyle name="好_Xl0000302 2 18" xfId="420"/>
    <cellStyle name="好_Xl0000302 2 23" xfId="421"/>
    <cellStyle name="常规 2 38" xfId="422"/>
    <cellStyle name="好_Xl0000302 2 19" xfId="423"/>
    <cellStyle name="好_Xl0000302 2 24" xfId="424"/>
    <cellStyle name="常规 2 4" xfId="425"/>
    <cellStyle name="常规 2 5" xfId="426"/>
    <cellStyle name="常规 2 6" xfId="427"/>
    <cellStyle name="常规 2 7" xfId="428"/>
    <cellStyle name="常规 2 8" xfId="429"/>
    <cellStyle name="常规 2 9" xfId="430"/>
    <cellStyle name="常规 25" xfId="431"/>
    <cellStyle name="常规 30" xfId="432"/>
    <cellStyle name="常规 27" xfId="433"/>
    <cellStyle name="常规 32" xfId="434"/>
    <cellStyle name="常规 28" xfId="435"/>
    <cellStyle name="常规 33" xfId="436"/>
    <cellStyle name="常规 29" xfId="437"/>
    <cellStyle name="常规 34" xfId="438"/>
    <cellStyle name="常规 3" xfId="439"/>
    <cellStyle name="常规 3 10" xfId="440"/>
    <cellStyle name="好_2016年预算表格（公式） 2 28" xfId="441"/>
    <cellStyle name="好_2016年预算表格（公式） 2 33" xfId="442"/>
    <cellStyle name="常规 3 11" xfId="443"/>
    <cellStyle name="好_2016年预算表格（公式） 2 29" xfId="444"/>
    <cellStyle name="好_2016年预算表格（公式） 2 34" xfId="445"/>
    <cellStyle name="常规 3 12" xfId="446"/>
    <cellStyle name="好_2016年预算表格（公式） 2 35" xfId="447"/>
    <cellStyle name="常规 3 13" xfId="448"/>
    <cellStyle name="常规 3 15" xfId="449"/>
    <cellStyle name="常规 3 20" xfId="450"/>
    <cellStyle name="常规 3 16" xfId="451"/>
    <cellStyle name="常规 3 21" xfId="452"/>
    <cellStyle name="常规 3 17" xfId="453"/>
    <cellStyle name="常规 3 22" xfId="454"/>
    <cellStyle name="常规 3 18" xfId="455"/>
    <cellStyle name="常规 3 23" xfId="456"/>
    <cellStyle name="常规 3 19" xfId="457"/>
    <cellStyle name="常规 3 24" xfId="458"/>
    <cellStyle name="常规 3 2" xfId="459"/>
    <cellStyle name="常规 3 2 10" xfId="460"/>
    <cellStyle name="好_Xl0000302 18" xfId="461"/>
    <cellStyle name="好_Xl0000302 23" xfId="462"/>
    <cellStyle name="常规 3 2 11" xfId="463"/>
    <cellStyle name="好_Xl0000302 19" xfId="464"/>
    <cellStyle name="好_Xl0000302 24" xfId="465"/>
    <cellStyle name="常规 3 2 12" xfId="466"/>
    <cellStyle name="好_Xl0000302 25" xfId="467"/>
    <cellStyle name="好_Xl0000302 30" xfId="468"/>
    <cellStyle name="常规 3 2 13" xfId="469"/>
    <cellStyle name="好_Xl0000302 26" xfId="470"/>
    <cellStyle name="好_Xl0000302 31" xfId="471"/>
    <cellStyle name="常规 3 2 14" xfId="472"/>
    <cellStyle name="好_Xl0000302 27" xfId="473"/>
    <cellStyle name="好_Xl0000302 32" xfId="474"/>
    <cellStyle name="常规 3 2 15" xfId="475"/>
    <cellStyle name="常规 3 2 20" xfId="476"/>
    <cellStyle name="好_Xl0000302 28" xfId="477"/>
    <cellStyle name="好_Xl0000302 33" xfId="478"/>
    <cellStyle name="常规 3 2 16" xfId="479"/>
    <cellStyle name="常规 3 2 21" xfId="480"/>
    <cellStyle name="好_Xl0000302 29" xfId="481"/>
    <cellStyle name="好_Xl0000302 34" xfId="482"/>
    <cellStyle name="常规 3 2 17" xfId="483"/>
    <cellStyle name="常规 3 2 22" xfId="484"/>
    <cellStyle name="好_Xl0000302 35" xfId="485"/>
    <cellStyle name="常规 3 2 18" xfId="486"/>
    <cellStyle name="常规 3 2 23" xfId="487"/>
    <cellStyle name="好_Xl0000302 36" xfId="488"/>
    <cellStyle name="常规 3 2 19" xfId="489"/>
    <cellStyle name="常规 3 2 24" xfId="490"/>
    <cellStyle name="常规 3 2 2" xfId="491"/>
    <cellStyle name="常规 3 2 25" xfId="492"/>
    <cellStyle name="常规 3 2 30" xfId="493"/>
    <cellStyle name="常规 3 2 26" xfId="494"/>
    <cellStyle name="常规 3 2 31" xfId="495"/>
    <cellStyle name="常规 3 2 27" xfId="496"/>
    <cellStyle name="常规 3 2 32" xfId="497"/>
    <cellStyle name="常规 3 2 28" xfId="498"/>
    <cellStyle name="常规 3 2 33" xfId="499"/>
    <cellStyle name="常规 3 2 29" xfId="500"/>
    <cellStyle name="常规 3 2 34" xfId="501"/>
    <cellStyle name="常规 3 2 3" xfId="502"/>
    <cellStyle name="常规 3 2 35" xfId="503"/>
    <cellStyle name="常规 3 2 4" xfId="504"/>
    <cellStyle name="常规 3 2 5" xfId="505"/>
    <cellStyle name="常规 3 2 7" xfId="506"/>
    <cellStyle name="常规 3 2 8" xfId="507"/>
    <cellStyle name="常规 3 2 9" xfId="508"/>
    <cellStyle name="常规 3 25" xfId="509"/>
    <cellStyle name="常规 3 30" xfId="510"/>
    <cellStyle name="常规 3 26" xfId="511"/>
    <cellStyle name="常规 3 31" xfId="512"/>
    <cellStyle name="常规 3 28" xfId="513"/>
    <cellStyle name="常规 3 33" xfId="514"/>
    <cellStyle name="常规 3 29" xfId="515"/>
    <cellStyle name="常规 3 34" xfId="516"/>
    <cellStyle name="常规 3 3" xfId="517"/>
    <cellStyle name="常规 3 35" xfId="518"/>
    <cellStyle name="常规 3 36" xfId="519"/>
    <cellStyle name="常规 3 4" xfId="520"/>
    <cellStyle name="常规 3 5" xfId="521"/>
    <cellStyle name="常规 3 6" xfId="522"/>
    <cellStyle name="常规 3 7" xfId="523"/>
    <cellStyle name="常规 3 8" xfId="524"/>
    <cellStyle name="常规 3 9" xfId="525"/>
    <cellStyle name="常规 35" xfId="526"/>
    <cellStyle name="常规 40" xfId="527"/>
    <cellStyle name="常规 36" xfId="528"/>
    <cellStyle name="常规 41" xfId="529"/>
    <cellStyle name="常规 4" xfId="530"/>
    <cellStyle name="常规 4 10" xfId="531"/>
    <cellStyle name="常规 4 17" xfId="532"/>
    <cellStyle name="常规 4 22" xfId="533"/>
    <cellStyle name="常规 4 18" xfId="534"/>
    <cellStyle name="常规 4 23" xfId="535"/>
    <cellStyle name="常规 4 19" xfId="536"/>
    <cellStyle name="常规 4 24" xfId="537"/>
    <cellStyle name="常规 4 25" xfId="538"/>
    <cellStyle name="常规 4 30" xfId="539"/>
    <cellStyle name="常规 4 26" xfId="540"/>
    <cellStyle name="常规 4 31" xfId="541"/>
    <cellStyle name="常规 4 27" xfId="542"/>
    <cellStyle name="常规 4 32" xfId="543"/>
    <cellStyle name="常规 4 28" xfId="544"/>
    <cellStyle name="常规 4 33" xfId="545"/>
    <cellStyle name="常规 4 29" xfId="546"/>
    <cellStyle name="常规 4 34" xfId="547"/>
    <cellStyle name="常规 4 35" xfId="548"/>
    <cellStyle name="常规 4 7" xfId="549"/>
    <cellStyle name="常规 4 8" xfId="550"/>
    <cellStyle name="常规 4 9" xfId="551"/>
    <cellStyle name="常规 5" xfId="552"/>
    <cellStyle name="好_Xl0000302 9" xfId="553"/>
    <cellStyle name="常规 5 10" xfId="554"/>
    <cellStyle name="常规 5 11" xfId="555"/>
    <cellStyle name="常规 5 12" xfId="556"/>
    <cellStyle name="常规 5 13" xfId="557"/>
    <cellStyle name="常规 5 14" xfId="558"/>
    <cellStyle name="常规 5 15" xfId="559"/>
    <cellStyle name="常规 5 20" xfId="560"/>
    <cellStyle name="常规 5 21" xfId="561"/>
    <cellStyle name="常规 5 16" xfId="562"/>
    <cellStyle name="常规 5 23" xfId="563"/>
    <cellStyle name="常规 5 18" xfId="564"/>
    <cellStyle name="常规 7" xfId="565"/>
    <cellStyle name="常规 71" xfId="566"/>
    <cellStyle name="常规 72" xfId="567"/>
    <cellStyle name="常规 8" xfId="568"/>
    <cellStyle name="常规 80" xfId="569"/>
    <cellStyle name="常规 86" xfId="570"/>
    <cellStyle name="常规 9" xfId="571"/>
    <cellStyle name="常规_12-29日省政府常务会议材料附件" xfId="572"/>
    <cellStyle name="常规_2010年收入财力预测（20101011）" xfId="573"/>
    <cellStyle name="常规_2012年国有资本经营预算收支总表" xfId="574"/>
    <cellStyle name="常规_2012年基金收支预算草案12" xfId="575"/>
    <cellStyle name="常规_2016年全省社会保险基金收支预算表细化" xfId="576"/>
    <cellStyle name="常规_Xl0000068" xfId="577"/>
    <cellStyle name="好_2016年预算表格（公式）" xfId="578"/>
    <cellStyle name="好_2016年预算表格（公式） 10" xfId="579"/>
    <cellStyle name="好_2016年预算表格（公式） 11" xfId="580"/>
    <cellStyle name="好_2016年预算表格（公式） 12" xfId="581"/>
    <cellStyle name="好_2016年预算表格（公式） 13" xfId="582"/>
    <cellStyle name="好_2016年预算表格（公式） 14" xfId="583"/>
    <cellStyle name="好_Xl0000302 2 2" xfId="584"/>
    <cellStyle name="好_2016年预算表格（公式） 15" xfId="585"/>
    <cellStyle name="好_2016年预算表格（公式） 20" xfId="586"/>
    <cellStyle name="好_Xl0000302 2 3" xfId="587"/>
    <cellStyle name="好_2016年预算表格（公式） 16" xfId="588"/>
    <cellStyle name="好_2016年预算表格（公式） 21" xfId="589"/>
    <cellStyle name="好_Xl0000302 2 4" xfId="590"/>
    <cellStyle name="好_2016年预算表格（公式） 17" xfId="591"/>
    <cellStyle name="好_2016年预算表格（公式） 22" xfId="592"/>
    <cellStyle name="好_Xl0000302 2 5" xfId="593"/>
    <cellStyle name="好_2016年预算表格（公式） 18" xfId="594"/>
    <cellStyle name="好_2016年预算表格（公式） 23" xfId="595"/>
    <cellStyle name="好_Xl0000302 2 6" xfId="596"/>
    <cellStyle name="好_2016年预算表格（公式） 19" xfId="597"/>
    <cellStyle name="好_2016年预算表格（公式） 24" xfId="598"/>
    <cellStyle name="好_Xl0000302 2 7" xfId="599"/>
    <cellStyle name="好_2016年预算表格（公式） 2" xfId="600"/>
    <cellStyle name="好_2016年预算表格（公式） 2 11" xfId="601"/>
    <cellStyle name="好_2016年预算表格（公式） 2 12" xfId="602"/>
    <cellStyle name="好_2016年预算表格（公式） 2 13" xfId="603"/>
    <cellStyle name="好_2016年预算表格（公式） 2 14" xfId="604"/>
    <cellStyle name="好_2016年预算表格（公式） 2 15" xfId="605"/>
    <cellStyle name="好_2016年预算表格（公式） 2 20" xfId="606"/>
    <cellStyle name="好_2016年预算表格（公式） 2 16" xfId="607"/>
    <cellStyle name="好_2016年预算表格（公式） 2 21" xfId="608"/>
    <cellStyle name="好_2016年预算表格（公式） 2 17" xfId="609"/>
    <cellStyle name="好_2016年预算表格（公式） 2 22" xfId="610"/>
    <cellStyle name="好_2016年预算表格（公式） 2 18" xfId="611"/>
    <cellStyle name="好_2016年预算表格（公式） 2 23" xfId="612"/>
    <cellStyle name="好_2016年预算表格（公式） 2 19" xfId="613"/>
    <cellStyle name="好_2016年预算表格（公式） 2 24" xfId="614"/>
    <cellStyle name="好_2016年预算表格（公式） 2 2" xfId="615"/>
    <cellStyle name="好_2016年预算表格（公式） 2 25" xfId="616"/>
    <cellStyle name="好_2016年预算表格（公式） 2 30" xfId="617"/>
    <cellStyle name="好_2016年预算表格（公式） 2 26" xfId="618"/>
    <cellStyle name="好_2016年预算表格（公式） 2 31" xfId="619"/>
    <cellStyle name="好_2016年预算表格（公式） 2 27" xfId="620"/>
    <cellStyle name="好_2016年预算表格（公式） 2 32" xfId="621"/>
    <cellStyle name="好_2016年预算表格（公式） 2 3" xfId="622"/>
    <cellStyle name="好_2016年预算表格（公式） 2 4" xfId="623"/>
    <cellStyle name="好_2016年预算表格（公式） 2 5" xfId="624"/>
    <cellStyle name="样式 1" xfId="625"/>
    <cellStyle name="好_2016年预算表格（公式） 2 6" xfId="626"/>
    <cellStyle name="好_2016年预算表格（公式） 2 7" xfId="627"/>
    <cellStyle name="好_2016年预算表格（公式） 2 8" xfId="628"/>
    <cellStyle name="好_2016年预算表格（公式） 2 9" xfId="629"/>
    <cellStyle name="好_2016年预算表格（公式） 25" xfId="630"/>
    <cellStyle name="好_2016年预算表格（公式） 30" xfId="631"/>
    <cellStyle name="好_Xl0000302 2 8" xfId="632"/>
    <cellStyle name="好_2016年预算表格（公式） 26" xfId="633"/>
    <cellStyle name="好_2016年预算表格（公式） 31" xfId="634"/>
    <cellStyle name="好_Xl0000302 2 9" xfId="635"/>
    <cellStyle name="好_2016年预算表格（公式） 27" xfId="636"/>
    <cellStyle name="好_2016年预算表格（公式） 32" xfId="637"/>
    <cellStyle name="好_2016年预算表格（公式） 28" xfId="638"/>
    <cellStyle name="好_2016年预算表格（公式） 33" xfId="639"/>
    <cellStyle name="好_2016年预算表格（公式） 29" xfId="640"/>
    <cellStyle name="好_2016年预算表格（公式） 34" xfId="641"/>
    <cellStyle name="好_2016年预算表格（公式） 3" xfId="642"/>
    <cellStyle name="好_2016年预算表格（公式） 35" xfId="643"/>
    <cellStyle name="好_2016年预算表格（公式） 36" xfId="644"/>
    <cellStyle name="好_2016年预算表格（公式） 4" xfId="645"/>
    <cellStyle name="好_2016年预算表格（公式） 5" xfId="646"/>
    <cellStyle name="好_2016年预算表格（公式） 6" xfId="647"/>
    <cellStyle name="好_2016年预算表格（公式） 7" xfId="648"/>
    <cellStyle name="好_2016年预算表格（公式） 8" xfId="649"/>
    <cellStyle name="好_2016年预算表格（公式） 9" xfId="650"/>
    <cellStyle name="好_Xl0000302" xfId="651"/>
    <cellStyle name="好_Xl0000302 10" xfId="652"/>
    <cellStyle name="好_Xl0000302 11" xfId="653"/>
    <cellStyle name="好_Xl0000302 12" xfId="654"/>
    <cellStyle name="好_Xl0000302 13" xfId="655"/>
    <cellStyle name="好_Xl0000302 14" xfId="656"/>
    <cellStyle name="好_Xl0000302 16" xfId="657"/>
    <cellStyle name="好_Xl0000302 21" xfId="658"/>
    <cellStyle name="好_Xl0000302 17" xfId="659"/>
    <cellStyle name="好_Xl0000302 22" xfId="660"/>
    <cellStyle name="好_Xl0000302 2" xfId="661"/>
    <cellStyle name="好_Xl0000302 2 25" xfId="662"/>
    <cellStyle name="好_Xl0000302 2 30" xfId="663"/>
    <cellStyle name="好_Xl0000302 2 26" xfId="664"/>
    <cellStyle name="好_Xl0000302 2 31" xfId="665"/>
    <cellStyle name="好_Xl0000302 2 27" xfId="666"/>
    <cellStyle name="好_Xl0000302 2 32" xfId="667"/>
    <cellStyle name="好_Xl0000302 2 28" xfId="668"/>
    <cellStyle name="好_Xl0000302 2 33" xfId="669"/>
    <cellStyle name="好_Xl0000302 2 29" xfId="670"/>
    <cellStyle name="好_Xl0000302 2 34" xfId="671"/>
    <cellStyle name="好_Xl0000302 2 35" xfId="672"/>
    <cellStyle name="好_Xl0000302 3" xfId="673"/>
    <cellStyle name="好_Xl0000302 4" xfId="674"/>
    <cellStyle name="好_Xl0000302 5" xfId="675"/>
    <cellStyle name="好_Xl0000302 6" xfId="676"/>
    <cellStyle name="好_Xl0000302 7" xfId="677"/>
    <cellStyle name="好_Xl0000302 8" xfId="678"/>
    <cellStyle name="千位分隔 2" xfId="679"/>
    <cellStyle name="Normal" xfId="680"/>
    <cellStyle name="常规 11 7" xfId="68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2024&#24180;&#22320;&#26041;&#36130;&#25919;&#39044;&#31639;\3.19&#32418;&#26071;&#21306;&#38468;&#20214;3&#65294;2024&#24180;&#22320;&#26041;&#36130;&#25919;&#39044;&#31639;&#34920;&#65288;&#20154;&#22823;&#25209;&#22797;&#21475;&#24452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修改说明"/>
      <sheetName val="表内公式说明"/>
      <sheetName val="填表步骤及汇总方法"/>
      <sheetName val="封面"/>
      <sheetName val="内置数据"/>
      <sheetName val="目录"/>
      <sheetName val="表一"/>
      <sheetName val="表二之一（类款级汇总）"/>
      <sheetName val="表二之二 （录入表）"/>
      <sheetName val="表三之一（汇总表）"/>
      <sheetName val="表三之二（需明确收支对象级次的录入表）"/>
      <sheetName val="表三之三（其它收支录入表）"/>
      <sheetName val="表四"/>
      <sheetName val="表五"/>
      <sheetName val="表六（1）"/>
      <sheetName val="表六（2）"/>
      <sheetName val="表七（1）"/>
      <sheetName val="表七（2）"/>
      <sheetName val="表八"/>
      <sheetName val="表九之一（汇总表）"/>
      <sheetName val="表九之二（需明确收支对象级次的录入表）"/>
      <sheetName val="表九之三（其它收支录入表）"/>
      <sheetName val="表十"/>
      <sheetName val="表十一（汇总表）"/>
      <sheetName val="表十二之一（需明确收入对象级次的录入表）"/>
      <sheetName val="表十二之二（其它收入录入表）"/>
      <sheetName val="表十三之一（需明确支出对象级次的录入表）"/>
      <sheetName val="表十三之二（其它支出录入表）"/>
      <sheetName val="表十四"/>
      <sheetName val="表三（省汇总使用）"/>
      <sheetName val="表九（省汇总使用）"/>
      <sheetName val="表十一（省汇总使用）"/>
      <sheetName val="数据汇集"/>
    </sheetNames>
    <sheetDataSet>
      <sheetData sheetId="6">
        <row r="35">
          <cell r="C35">
            <v>146651</v>
          </cell>
          <cell r="D35">
            <v>119359</v>
          </cell>
          <cell r="E35">
            <v>128907</v>
          </cell>
        </row>
      </sheetData>
      <sheetData sheetId="7">
        <row r="223">
          <cell r="C223">
            <v>130560</v>
          </cell>
          <cell r="D223">
            <v>128189</v>
          </cell>
          <cell r="E223">
            <v>118302</v>
          </cell>
        </row>
      </sheetData>
      <sheetData sheetId="10">
        <row r="7">
          <cell r="B7" t="str">
            <v>1100102</v>
          </cell>
          <cell r="D7">
            <v>907</v>
          </cell>
          <cell r="E7">
            <v>907</v>
          </cell>
          <cell r="I7">
            <v>907</v>
          </cell>
        </row>
        <row r="8">
          <cell r="B8" t="str">
            <v>1100103</v>
          </cell>
          <cell r="D8">
            <v>223</v>
          </cell>
          <cell r="E8">
            <v>223</v>
          </cell>
          <cell r="I8">
            <v>223</v>
          </cell>
        </row>
        <row r="9">
          <cell r="B9" t="str">
            <v>1100104</v>
          </cell>
          <cell r="D9">
            <v>2055</v>
          </cell>
          <cell r="E9">
            <v>2055</v>
          </cell>
          <cell r="I9">
            <v>2055</v>
          </cell>
        </row>
        <row r="10">
          <cell r="B10" t="str">
            <v>1100105</v>
          </cell>
          <cell r="I10">
            <v>0</v>
          </cell>
        </row>
        <row r="11">
          <cell r="B11" t="str">
            <v>1100106</v>
          </cell>
          <cell r="D11">
            <v>10203</v>
          </cell>
          <cell r="E11">
            <v>10203</v>
          </cell>
          <cell r="I11">
            <v>10203</v>
          </cell>
        </row>
        <row r="12">
          <cell r="B12" t="str">
            <v>1100199</v>
          </cell>
          <cell r="I12">
            <v>0</v>
          </cell>
        </row>
        <row r="13">
          <cell r="B13" t="str">
            <v>1100201</v>
          </cell>
          <cell r="I13">
            <v>0</v>
          </cell>
        </row>
        <row r="14">
          <cell r="B14" t="str">
            <v>1100202</v>
          </cell>
          <cell r="D14">
            <v>4110</v>
          </cell>
          <cell r="E14">
            <v>21251</v>
          </cell>
          <cell r="I14">
            <v>21110</v>
          </cell>
        </row>
        <row r="15">
          <cell r="B15" t="str">
            <v>1100207</v>
          </cell>
          <cell r="D15">
            <v>1404</v>
          </cell>
          <cell r="E15">
            <v>1813</v>
          </cell>
          <cell r="I15">
            <v>1869</v>
          </cell>
        </row>
        <row r="16">
          <cell r="B16" t="str">
            <v>1100208</v>
          </cell>
          <cell r="D16">
            <v>2876</v>
          </cell>
          <cell r="E16">
            <v>2986</v>
          </cell>
          <cell r="I16">
            <v>1889</v>
          </cell>
        </row>
        <row r="17">
          <cell r="B17" t="str">
            <v>1100212</v>
          </cell>
          <cell r="I17">
            <v>0</v>
          </cell>
        </row>
        <row r="18">
          <cell r="B18" t="str">
            <v>1100214</v>
          </cell>
          <cell r="I18">
            <v>0</v>
          </cell>
        </row>
        <row r="19">
          <cell r="B19" t="str">
            <v>1100225</v>
          </cell>
          <cell r="I19">
            <v>0</v>
          </cell>
        </row>
        <row r="20">
          <cell r="B20" t="str">
            <v>1100226</v>
          </cell>
          <cell r="I20">
            <v>0</v>
          </cell>
        </row>
        <row r="21">
          <cell r="B21" t="str">
            <v>1100227</v>
          </cell>
          <cell r="D21">
            <v>4569</v>
          </cell>
          <cell r="E21">
            <v>4569</v>
          </cell>
          <cell r="I21">
            <v>4569</v>
          </cell>
        </row>
        <row r="22">
          <cell r="B22" t="str">
            <v>1100228</v>
          </cell>
          <cell r="I22">
            <v>0</v>
          </cell>
        </row>
        <row r="23">
          <cell r="B23" t="str">
            <v>1100229</v>
          </cell>
          <cell r="I23">
            <v>0</v>
          </cell>
        </row>
        <row r="24">
          <cell r="B24" t="str">
            <v>1100230</v>
          </cell>
          <cell r="I24">
            <v>0</v>
          </cell>
        </row>
        <row r="25">
          <cell r="B25" t="str">
            <v>1100231</v>
          </cell>
          <cell r="I25">
            <v>0</v>
          </cell>
        </row>
        <row r="26">
          <cell r="B26" t="str">
            <v>1100241</v>
          </cell>
          <cell r="I26">
            <v>0</v>
          </cell>
        </row>
        <row r="27">
          <cell r="B27" t="str">
            <v>1100242</v>
          </cell>
          <cell r="I27">
            <v>0</v>
          </cell>
        </row>
        <row r="28">
          <cell r="B28" t="str">
            <v>1100243</v>
          </cell>
          <cell r="I28">
            <v>0</v>
          </cell>
        </row>
        <row r="29">
          <cell r="B29" t="str">
            <v>1100244</v>
          </cell>
          <cell r="E29">
            <v>238</v>
          </cell>
          <cell r="I29">
            <v>0</v>
          </cell>
        </row>
        <row r="30">
          <cell r="B30" t="str">
            <v>1100245</v>
          </cell>
          <cell r="D30">
            <v>4664</v>
          </cell>
          <cell r="E30">
            <v>4666</v>
          </cell>
          <cell r="I30">
            <v>0</v>
          </cell>
        </row>
        <row r="31">
          <cell r="B31" t="str">
            <v>1100246</v>
          </cell>
          <cell r="I31">
            <v>0</v>
          </cell>
        </row>
        <row r="32">
          <cell r="B32" t="str">
            <v>1100247</v>
          </cell>
          <cell r="E32">
            <v>131</v>
          </cell>
          <cell r="I32">
            <v>0</v>
          </cell>
        </row>
        <row r="33">
          <cell r="B33" t="str">
            <v>1100248</v>
          </cell>
          <cell r="D33">
            <v>2633</v>
          </cell>
          <cell r="E33">
            <v>3437</v>
          </cell>
          <cell r="I33">
            <v>0</v>
          </cell>
        </row>
        <row r="34">
          <cell r="B34" t="str">
            <v>1100249</v>
          </cell>
          <cell r="D34">
            <v>4900</v>
          </cell>
          <cell r="E34">
            <v>5468</v>
          </cell>
          <cell r="I34">
            <v>0</v>
          </cell>
        </row>
        <row r="35">
          <cell r="B35" t="str">
            <v>1100250</v>
          </cell>
          <cell r="E35">
            <v>89</v>
          </cell>
          <cell r="I35">
            <v>0</v>
          </cell>
        </row>
        <row r="36">
          <cell r="B36" t="str">
            <v>1100251</v>
          </cell>
          <cell r="I36">
            <v>0</v>
          </cell>
        </row>
        <row r="37">
          <cell r="B37" t="str">
            <v>1100252</v>
          </cell>
          <cell r="D37">
            <v>566</v>
          </cell>
          <cell r="E37">
            <v>465</v>
          </cell>
          <cell r="I37">
            <v>0</v>
          </cell>
        </row>
        <row r="38">
          <cell r="B38" t="str">
            <v>1100253</v>
          </cell>
          <cell r="E38">
            <v>99</v>
          </cell>
          <cell r="I38">
            <v>0</v>
          </cell>
        </row>
        <row r="39">
          <cell r="B39" t="str">
            <v>1100254</v>
          </cell>
          <cell r="I39">
            <v>0</v>
          </cell>
        </row>
        <row r="40">
          <cell r="B40" t="str">
            <v>1100255</v>
          </cell>
          <cell r="I40">
            <v>0</v>
          </cell>
        </row>
        <row r="41">
          <cell r="B41" t="str">
            <v>1100256</v>
          </cell>
          <cell r="I41">
            <v>0</v>
          </cell>
        </row>
        <row r="42">
          <cell r="B42" t="str">
            <v>1100257</v>
          </cell>
          <cell r="I42">
            <v>0</v>
          </cell>
        </row>
        <row r="43">
          <cell r="B43" t="str">
            <v>1100258</v>
          </cell>
          <cell r="E43">
            <v>1351</v>
          </cell>
          <cell r="I43">
            <v>0</v>
          </cell>
        </row>
        <row r="44">
          <cell r="B44" t="str">
            <v>1100259</v>
          </cell>
          <cell r="I44">
            <v>0</v>
          </cell>
        </row>
        <row r="45">
          <cell r="B45" t="str">
            <v>1100260</v>
          </cell>
          <cell r="I45">
            <v>0</v>
          </cell>
        </row>
        <row r="46">
          <cell r="B46" t="str">
            <v>1100269</v>
          </cell>
          <cell r="I46">
            <v>0</v>
          </cell>
        </row>
        <row r="47">
          <cell r="B47" t="str">
            <v>1100296</v>
          </cell>
          <cell r="D47">
            <v>1203</v>
          </cell>
          <cell r="E47">
            <v>2390</v>
          </cell>
          <cell r="I47">
            <v>0</v>
          </cell>
        </row>
        <row r="48">
          <cell r="B48" t="str">
            <v>1100297</v>
          </cell>
          <cell r="D48">
            <v>1202</v>
          </cell>
          <cell r="E48">
            <v>690</v>
          </cell>
          <cell r="I48">
            <v>0</v>
          </cell>
        </row>
        <row r="49">
          <cell r="B49" t="str">
            <v>1100298</v>
          </cell>
          <cell r="D49">
            <v>3000</v>
          </cell>
          <cell r="I49">
            <v>0</v>
          </cell>
        </row>
        <row r="50">
          <cell r="B50" t="str">
            <v>1100299</v>
          </cell>
          <cell r="D50">
            <v>13000</v>
          </cell>
          <cell r="E50">
            <v>30000</v>
          </cell>
          <cell r="I50">
            <v>27200</v>
          </cell>
        </row>
        <row r="53">
          <cell r="B53" t="str">
            <v>1100301</v>
          </cell>
          <cell r="E53">
            <v>149</v>
          </cell>
          <cell r="I53">
            <v>0</v>
          </cell>
        </row>
        <row r="54">
          <cell r="B54" t="str">
            <v>1100302</v>
          </cell>
          <cell r="I54">
            <v>0</v>
          </cell>
        </row>
        <row r="55">
          <cell r="B55" t="str">
            <v>1100303</v>
          </cell>
          <cell r="E55">
            <v>33</v>
          </cell>
          <cell r="I55">
            <v>0</v>
          </cell>
        </row>
        <row r="56">
          <cell r="B56" t="str">
            <v>1100304</v>
          </cell>
          <cell r="E56">
            <v>9</v>
          </cell>
          <cell r="I56">
            <v>0</v>
          </cell>
        </row>
        <row r="57">
          <cell r="B57" t="str">
            <v>1100305</v>
          </cell>
          <cell r="E57">
            <v>140</v>
          </cell>
          <cell r="I57">
            <v>0</v>
          </cell>
        </row>
        <row r="58">
          <cell r="B58" t="str">
            <v>1100306</v>
          </cell>
          <cell r="E58">
            <v>2075</v>
          </cell>
          <cell r="I58">
            <v>0</v>
          </cell>
        </row>
        <row r="59">
          <cell r="B59" t="str">
            <v>1100307</v>
          </cell>
          <cell r="E59">
            <v>9</v>
          </cell>
          <cell r="I59">
            <v>0</v>
          </cell>
        </row>
        <row r="60">
          <cell r="B60" t="str">
            <v>1100308</v>
          </cell>
          <cell r="E60">
            <v>964</v>
          </cell>
          <cell r="I60">
            <v>0</v>
          </cell>
        </row>
        <row r="61">
          <cell r="B61" t="str">
            <v>1100310</v>
          </cell>
          <cell r="E61">
            <v>118</v>
          </cell>
          <cell r="I61">
            <v>0</v>
          </cell>
        </row>
        <row r="62">
          <cell r="B62" t="str">
            <v>1100311</v>
          </cell>
          <cell r="E62">
            <v>415</v>
          </cell>
          <cell r="I62">
            <v>0</v>
          </cell>
        </row>
        <row r="63">
          <cell r="B63" t="str">
            <v>1100312</v>
          </cell>
          <cell r="E63">
            <v>15</v>
          </cell>
          <cell r="I63">
            <v>0</v>
          </cell>
        </row>
        <row r="64">
          <cell r="B64" t="str">
            <v>1100313</v>
          </cell>
          <cell r="D64">
            <v>40</v>
          </cell>
          <cell r="E64">
            <v>289</v>
          </cell>
          <cell r="I64">
            <v>0</v>
          </cell>
        </row>
        <row r="65">
          <cell r="B65" t="str">
            <v>1100314</v>
          </cell>
          <cell r="E65">
            <v>50</v>
          </cell>
          <cell r="I65">
            <v>0</v>
          </cell>
        </row>
        <row r="66">
          <cell r="B66" t="str">
            <v>1100315</v>
          </cell>
          <cell r="E66">
            <v>198</v>
          </cell>
          <cell r="I66">
            <v>0</v>
          </cell>
        </row>
        <row r="67">
          <cell r="B67" t="str">
            <v>1100316</v>
          </cell>
          <cell r="E67">
            <v>55</v>
          </cell>
          <cell r="I67">
            <v>0</v>
          </cell>
        </row>
        <row r="68">
          <cell r="B68" t="str">
            <v>1100317</v>
          </cell>
          <cell r="I68">
            <v>0</v>
          </cell>
        </row>
        <row r="69">
          <cell r="B69" t="str">
            <v>1100320</v>
          </cell>
          <cell r="I69">
            <v>0</v>
          </cell>
        </row>
        <row r="70">
          <cell r="B70" t="str">
            <v>1100321</v>
          </cell>
          <cell r="E70">
            <v>2267</v>
          </cell>
          <cell r="I70">
            <v>0</v>
          </cell>
        </row>
        <row r="71">
          <cell r="B71" t="str">
            <v>1100322</v>
          </cell>
          <cell r="I71">
            <v>0</v>
          </cell>
        </row>
        <row r="72">
          <cell r="B72" t="str">
            <v>1100324</v>
          </cell>
          <cell r="I72">
            <v>0</v>
          </cell>
        </row>
        <row r="73">
          <cell r="B73" t="str">
            <v>1100399</v>
          </cell>
          <cell r="I73">
            <v>0</v>
          </cell>
        </row>
        <row r="74">
          <cell r="I74">
            <v>0</v>
          </cell>
        </row>
        <row r="75">
          <cell r="B75" t="str">
            <v>110110101</v>
          </cell>
          <cell r="I75">
            <v>0</v>
          </cell>
        </row>
        <row r="76">
          <cell r="B76" t="str">
            <v>110110102</v>
          </cell>
          <cell r="I76">
            <v>0</v>
          </cell>
        </row>
        <row r="77">
          <cell r="B77" t="str">
            <v>110110103</v>
          </cell>
          <cell r="I77">
            <v>0</v>
          </cell>
        </row>
        <row r="78">
          <cell r="B78" t="str">
            <v>110110104</v>
          </cell>
          <cell r="D78">
            <v>4500</v>
          </cell>
          <cell r="E78">
            <v>5800</v>
          </cell>
          <cell r="I78">
            <v>4500</v>
          </cell>
        </row>
        <row r="79">
          <cell r="B79" t="str">
            <v>2300601</v>
          </cell>
          <cell r="D79">
            <v>5295</v>
          </cell>
          <cell r="E79">
            <v>5295</v>
          </cell>
          <cell r="I79">
            <v>5295</v>
          </cell>
        </row>
        <row r="80">
          <cell r="B80" t="str">
            <v>2300602</v>
          </cell>
          <cell r="D80">
            <v>96008</v>
          </cell>
          <cell r="E80">
            <v>92903</v>
          </cell>
          <cell r="I80">
            <v>95357</v>
          </cell>
        </row>
      </sheetData>
      <sheetData sheetId="11">
        <row r="6">
          <cell r="B6" t="str">
            <v>1100601</v>
          </cell>
        </row>
        <row r="7">
          <cell r="B7" t="str">
            <v>1100602</v>
          </cell>
        </row>
        <row r="8">
          <cell r="B8" t="str">
            <v>110080101</v>
          </cell>
          <cell r="D8">
            <v>14140</v>
          </cell>
          <cell r="E8">
            <v>14218</v>
          </cell>
          <cell r="F8">
            <v>15022</v>
          </cell>
        </row>
        <row r="9">
          <cell r="B9" t="str">
            <v>110080102</v>
          </cell>
          <cell r="F9">
            <v>0</v>
          </cell>
        </row>
        <row r="10">
          <cell r="B10" t="str">
            <v>110080103</v>
          </cell>
          <cell r="F10">
            <v>0</v>
          </cell>
        </row>
        <row r="11">
          <cell r="B11" t="str">
            <v>110090102</v>
          </cell>
        </row>
        <row r="12">
          <cell r="B12" t="str">
            <v>110090103</v>
          </cell>
          <cell r="E12">
            <v>374</v>
          </cell>
        </row>
        <row r="13">
          <cell r="B13" t="str">
            <v>110090199</v>
          </cell>
        </row>
        <row r="14">
          <cell r="B14" t="str">
            <v>11015</v>
          </cell>
          <cell r="D14">
            <v>13778</v>
          </cell>
          <cell r="E14">
            <v>13778</v>
          </cell>
          <cell r="F14">
            <v>5000</v>
          </cell>
        </row>
        <row r="15">
          <cell r="B15" t="str">
            <v>1102101</v>
          </cell>
        </row>
        <row r="16">
          <cell r="B16" t="str">
            <v>1102102</v>
          </cell>
        </row>
        <row r="17">
          <cell r="B17" t="str">
            <v>1102103</v>
          </cell>
        </row>
        <row r="18">
          <cell r="B18" t="str">
            <v>1102199</v>
          </cell>
        </row>
        <row r="23">
          <cell r="B23" t="str">
            <v>105040101</v>
          </cell>
        </row>
        <row r="24">
          <cell r="B24" t="str">
            <v>105040102</v>
          </cell>
        </row>
        <row r="25">
          <cell r="B25" t="str">
            <v>105040103</v>
          </cell>
        </row>
        <row r="26">
          <cell r="B26" t="str">
            <v>105040104</v>
          </cell>
        </row>
        <row r="27">
          <cell r="B27" t="str">
            <v>23001</v>
          </cell>
        </row>
        <row r="28">
          <cell r="B28" t="str">
            <v>23002</v>
          </cell>
        </row>
        <row r="29">
          <cell r="B29" t="str">
            <v>23003</v>
          </cell>
        </row>
        <row r="30">
          <cell r="B30" t="str">
            <v>2300899</v>
          </cell>
          <cell r="E30">
            <v>1408</v>
          </cell>
        </row>
        <row r="31">
          <cell r="B31" t="str">
            <v>230090101</v>
          </cell>
          <cell r="E31">
            <v>15022</v>
          </cell>
        </row>
        <row r="32">
          <cell r="B32" t="str">
            <v>230090102</v>
          </cell>
        </row>
        <row r="33">
          <cell r="B33" t="str">
            <v>230090103</v>
          </cell>
        </row>
        <row r="34">
          <cell r="B34" t="str">
            <v>2301101</v>
          </cell>
        </row>
        <row r="35">
          <cell r="B35" t="str">
            <v>2301102</v>
          </cell>
        </row>
        <row r="36">
          <cell r="B36" t="str">
            <v>2301103</v>
          </cell>
        </row>
        <row r="37">
          <cell r="B37" t="str">
            <v>230110401</v>
          </cell>
        </row>
        <row r="38">
          <cell r="B38" t="str">
            <v>230110402</v>
          </cell>
        </row>
        <row r="39">
          <cell r="B39" t="str">
            <v>23015</v>
          </cell>
          <cell r="E39">
            <v>5768</v>
          </cell>
        </row>
        <row r="40">
          <cell r="B40" t="str">
            <v>23016</v>
          </cell>
        </row>
        <row r="41">
          <cell r="B41" t="str">
            <v>2302101</v>
          </cell>
        </row>
        <row r="42">
          <cell r="B42" t="str">
            <v>2302102</v>
          </cell>
        </row>
        <row r="43">
          <cell r="B43" t="str">
            <v>2302103</v>
          </cell>
        </row>
        <row r="44">
          <cell r="B44" t="str">
            <v>2302199</v>
          </cell>
        </row>
        <row r="49">
          <cell r="B49" t="str">
            <v>2310301</v>
          </cell>
        </row>
        <row r="50">
          <cell r="B50" t="str">
            <v>2310302</v>
          </cell>
        </row>
        <row r="51">
          <cell r="B51" t="str">
            <v>2310303</v>
          </cell>
        </row>
        <row r="52">
          <cell r="B52" t="str">
            <v>2310399</v>
          </cell>
          <cell r="D52">
            <v>4761</v>
          </cell>
          <cell r="E52">
            <v>4761</v>
          </cell>
          <cell r="F52">
            <v>4500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="85" zoomScaleNormal="85" zoomScaleSheetLayoutView="100" workbookViewId="0" topLeftCell="A1">
      <selection activeCell="I8" sqref="I8"/>
    </sheetView>
  </sheetViews>
  <sheetFormatPr defaultColWidth="9.00390625" defaultRowHeight="14.25"/>
  <cols>
    <col min="1" max="1" width="27.75390625" style="194" customWidth="1"/>
    <col min="2" max="2" width="13.125" style="195" customWidth="1"/>
    <col min="3" max="3" width="12.875" style="95" customWidth="1"/>
    <col min="4" max="4" width="26.875" style="196" customWidth="1"/>
    <col min="5" max="5" width="14.00390625" style="95" customWidth="1"/>
    <col min="6" max="6" width="14.875" style="95" customWidth="1"/>
    <col min="7" max="16384" width="9.00390625" style="95" customWidth="1"/>
  </cols>
  <sheetData>
    <row r="1" spans="1:2" ht="21.75" customHeight="1">
      <c r="A1" s="5" t="s">
        <v>0</v>
      </c>
      <c r="B1" s="197"/>
    </row>
    <row r="2" spans="1:6" s="95" customFormat="1" ht="15">
      <c r="A2" s="198" t="s">
        <v>1</v>
      </c>
      <c r="B2" s="199"/>
      <c r="C2" s="200"/>
      <c r="D2" s="201"/>
      <c r="E2" s="200"/>
      <c r="F2" s="200"/>
    </row>
    <row r="3" spans="1:6" s="95" customFormat="1" ht="15">
      <c r="A3" s="202"/>
      <c r="B3" s="199"/>
      <c r="C3" s="200"/>
      <c r="D3" s="201"/>
      <c r="E3" s="200"/>
      <c r="F3" s="200"/>
    </row>
    <row r="4" spans="1:6" s="95" customFormat="1" ht="15">
      <c r="A4" s="194"/>
      <c r="B4" s="195"/>
      <c r="D4" s="196"/>
      <c r="F4" s="79" t="s">
        <v>2</v>
      </c>
    </row>
    <row r="5" spans="1:6" s="112" customFormat="1" ht="22.5" customHeight="1">
      <c r="A5" s="203" t="s">
        <v>3</v>
      </c>
      <c r="B5" s="204" t="s">
        <v>4</v>
      </c>
      <c r="C5" s="204" t="s">
        <v>5</v>
      </c>
      <c r="D5" s="204" t="s">
        <v>3</v>
      </c>
      <c r="E5" s="204" t="s">
        <v>4</v>
      </c>
      <c r="F5" s="204" t="s">
        <v>5</v>
      </c>
    </row>
    <row r="6" spans="1:6" s="112" customFormat="1" ht="16.5" customHeight="1">
      <c r="A6" s="205" t="s">
        <v>6</v>
      </c>
      <c r="B6" s="206">
        <f>B7+B22</f>
        <v>119359</v>
      </c>
      <c r="C6" s="206">
        <v>128907</v>
      </c>
      <c r="D6" s="207" t="s">
        <v>7</v>
      </c>
      <c r="E6" s="206">
        <v>128189</v>
      </c>
      <c r="F6" s="206">
        <v>118302</v>
      </c>
    </row>
    <row r="7" spans="1:6" s="112" customFormat="1" ht="15">
      <c r="A7" s="135" t="s">
        <v>8</v>
      </c>
      <c r="B7" s="208">
        <v>106661</v>
      </c>
      <c r="C7" s="209">
        <v>127531</v>
      </c>
      <c r="D7" s="210" t="s">
        <v>9</v>
      </c>
      <c r="E7" s="211">
        <v>48047</v>
      </c>
      <c r="F7" s="209">
        <v>34952</v>
      </c>
    </row>
    <row r="8" spans="1:6" s="112" customFormat="1" ht="15">
      <c r="A8" s="139" t="s">
        <v>10</v>
      </c>
      <c r="B8" s="208">
        <v>44646</v>
      </c>
      <c r="C8" s="209">
        <v>53382</v>
      </c>
      <c r="D8" s="210" t="s">
        <v>11</v>
      </c>
      <c r="E8" s="211">
        <v>0</v>
      </c>
      <c r="F8" s="209">
        <v>0</v>
      </c>
    </row>
    <row r="9" spans="1:6" s="112" customFormat="1" ht="15">
      <c r="A9" s="139" t="s">
        <v>12</v>
      </c>
      <c r="B9" s="208">
        <v>0</v>
      </c>
      <c r="C9" s="209">
        <v>0</v>
      </c>
      <c r="D9" s="210" t="s">
        <v>13</v>
      </c>
      <c r="E9" s="211">
        <v>62</v>
      </c>
      <c r="F9" s="209">
        <v>0</v>
      </c>
    </row>
    <row r="10" spans="1:6" s="112" customFormat="1" ht="15">
      <c r="A10" s="139" t="s">
        <v>14</v>
      </c>
      <c r="B10" s="208">
        <v>10906</v>
      </c>
      <c r="C10" s="209">
        <v>13040</v>
      </c>
      <c r="D10" s="210" t="s">
        <v>15</v>
      </c>
      <c r="E10" s="211">
        <v>2089</v>
      </c>
      <c r="F10" s="209">
        <v>1834</v>
      </c>
    </row>
    <row r="11" spans="1:6" s="112" customFormat="1" ht="15">
      <c r="A11" s="139" t="s">
        <v>16</v>
      </c>
      <c r="B11" s="208">
        <v>10496</v>
      </c>
      <c r="C11" s="209">
        <v>12550</v>
      </c>
      <c r="D11" s="210" t="s">
        <v>17</v>
      </c>
      <c r="E11" s="211">
        <v>30350</v>
      </c>
      <c r="F11" s="209">
        <v>32832</v>
      </c>
    </row>
    <row r="12" spans="1:6" s="112" customFormat="1" ht="15">
      <c r="A12" s="139" t="s">
        <v>18</v>
      </c>
      <c r="B12" s="208">
        <v>228</v>
      </c>
      <c r="C12" s="209">
        <v>273</v>
      </c>
      <c r="D12" s="210" t="s">
        <v>19</v>
      </c>
      <c r="E12" s="211">
        <v>3787</v>
      </c>
      <c r="F12" s="209">
        <v>2480</v>
      </c>
    </row>
    <row r="13" spans="1:6" s="112" customFormat="1" ht="15">
      <c r="A13" s="139" t="s">
        <v>20</v>
      </c>
      <c r="B13" s="208">
        <v>5342</v>
      </c>
      <c r="C13" s="209">
        <v>6387</v>
      </c>
      <c r="D13" s="210" t="s">
        <v>21</v>
      </c>
      <c r="E13" s="211">
        <v>477</v>
      </c>
      <c r="F13" s="209">
        <v>317</v>
      </c>
    </row>
    <row r="14" spans="1:6" s="112" customFormat="1" ht="15">
      <c r="A14" s="139" t="s">
        <v>22</v>
      </c>
      <c r="B14" s="208">
        <v>7263</v>
      </c>
      <c r="C14" s="209">
        <v>8684</v>
      </c>
      <c r="D14" s="210" t="s">
        <v>23</v>
      </c>
      <c r="E14" s="211">
        <v>11262</v>
      </c>
      <c r="F14" s="209">
        <v>8690</v>
      </c>
    </row>
    <row r="15" spans="1:6" s="112" customFormat="1" ht="15">
      <c r="A15" s="139" t="s">
        <v>24</v>
      </c>
      <c r="B15" s="208">
        <v>1817</v>
      </c>
      <c r="C15" s="209">
        <v>2173</v>
      </c>
      <c r="D15" s="210" t="s">
        <v>25</v>
      </c>
      <c r="E15" s="211">
        <v>13495</v>
      </c>
      <c r="F15" s="209">
        <v>8413</v>
      </c>
    </row>
    <row r="16" spans="1:6" s="112" customFormat="1" ht="15">
      <c r="A16" s="139" t="s">
        <v>26</v>
      </c>
      <c r="B16" s="208">
        <v>5026</v>
      </c>
      <c r="C16" s="209">
        <v>6009</v>
      </c>
      <c r="D16" s="210" t="s">
        <v>27</v>
      </c>
      <c r="E16" s="211">
        <v>984</v>
      </c>
      <c r="F16" s="209">
        <v>597</v>
      </c>
    </row>
    <row r="17" spans="1:6" s="112" customFormat="1" ht="15">
      <c r="A17" s="139" t="s">
        <v>28</v>
      </c>
      <c r="B17" s="208">
        <v>14944</v>
      </c>
      <c r="C17" s="209">
        <v>17868</v>
      </c>
      <c r="D17" s="210" t="s">
        <v>29</v>
      </c>
      <c r="E17" s="211">
        <v>5714</v>
      </c>
      <c r="F17" s="209">
        <v>6230</v>
      </c>
    </row>
    <row r="18" spans="1:6" s="112" customFormat="1" ht="15">
      <c r="A18" s="139" t="s">
        <v>30</v>
      </c>
      <c r="B18" s="208">
        <v>5237</v>
      </c>
      <c r="C18" s="209">
        <v>6262</v>
      </c>
      <c r="D18" s="210" t="s">
        <v>31</v>
      </c>
      <c r="E18" s="211">
        <v>5470</v>
      </c>
      <c r="F18" s="209">
        <v>4734</v>
      </c>
    </row>
    <row r="19" spans="1:6" s="112" customFormat="1" ht="15">
      <c r="A19" s="139" t="s">
        <v>32</v>
      </c>
      <c r="B19" s="208">
        <v>717</v>
      </c>
      <c r="C19" s="209">
        <v>857</v>
      </c>
      <c r="D19" s="210" t="s">
        <v>33</v>
      </c>
      <c r="E19" s="211">
        <v>673</v>
      </c>
      <c r="F19" s="209">
        <v>736</v>
      </c>
    </row>
    <row r="20" spans="1:6" s="112" customFormat="1" ht="15">
      <c r="A20" s="139" t="s">
        <v>34</v>
      </c>
      <c r="B20" s="208">
        <v>38</v>
      </c>
      <c r="C20" s="209">
        <v>45</v>
      </c>
      <c r="D20" s="210" t="s">
        <v>35</v>
      </c>
      <c r="E20" s="211">
        <v>361</v>
      </c>
      <c r="F20" s="209">
        <v>168</v>
      </c>
    </row>
    <row r="21" spans="1:6" s="112" customFormat="1" ht="15">
      <c r="A21" s="139" t="s">
        <v>36</v>
      </c>
      <c r="B21" s="208">
        <v>1</v>
      </c>
      <c r="C21" s="209">
        <v>1</v>
      </c>
      <c r="D21" s="210" t="s">
        <v>37</v>
      </c>
      <c r="E21" s="211">
        <v>298</v>
      </c>
      <c r="F21" s="209">
        <v>49</v>
      </c>
    </row>
    <row r="22" spans="1:6" s="112" customFormat="1" ht="15">
      <c r="A22" s="135" t="s">
        <v>38</v>
      </c>
      <c r="B22" s="208">
        <v>12698</v>
      </c>
      <c r="C22" s="209">
        <v>1376</v>
      </c>
      <c r="D22" s="210" t="s">
        <v>39</v>
      </c>
      <c r="E22" s="211">
        <v>247</v>
      </c>
      <c r="F22" s="209">
        <v>138</v>
      </c>
    </row>
    <row r="23" spans="1:6" s="112" customFormat="1" ht="15">
      <c r="A23" s="139" t="s">
        <v>40</v>
      </c>
      <c r="B23" s="208">
        <v>0</v>
      </c>
      <c r="C23" s="209">
        <v>0</v>
      </c>
      <c r="D23" s="210" t="s">
        <v>41</v>
      </c>
      <c r="E23" s="211">
        <v>0</v>
      </c>
      <c r="F23" s="209">
        <v>0</v>
      </c>
    </row>
    <row r="24" spans="1:6" s="112" customFormat="1" ht="15">
      <c r="A24" s="139" t="s">
        <v>42</v>
      </c>
      <c r="B24" s="208">
        <v>1226</v>
      </c>
      <c r="C24" s="209">
        <v>1025</v>
      </c>
      <c r="D24" s="210" t="s">
        <v>43</v>
      </c>
      <c r="E24" s="211">
        <v>0</v>
      </c>
      <c r="F24" s="209">
        <v>0</v>
      </c>
    </row>
    <row r="25" spans="1:6" s="112" customFormat="1" ht="15">
      <c r="A25" s="139" t="s">
        <v>44</v>
      </c>
      <c r="B25" s="208">
        <v>9463</v>
      </c>
      <c r="C25" s="209">
        <v>164</v>
      </c>
      <c r="D25" s="210" t="s">
        <v>45</v>
      </c>
      <c r="E25" s="211">
        <v>2623</v>
      </c>
      <c r="F25" s="209">
        <v>3532</v>
      </c>
    </row>
    <row r="26" spans="1:6" s="112" customFormat="1" ht="15">
      <c r="A26" s="145" t="s">
        <v>46</v>
      </c>
      <c r="B26" s="208">
        <v>1190</v>
      </c>
      <c r="C26" s="209">
        <v>0</v>
      </c>
      <c r="D26" s="210" t="s">
        <v>47</v>
      </c>
      <c r="E26" s="211">
        <v>0</v>
      </c>
      <c r="F26" s="209">
        <v>0</v>
      </c>
    </row>
    <row r="27" spans="1:6" s="112" customFormat="1" ht="28.5">
      <c r="A27" s="139" t="s">
        <v>48</v>
      </c>
      <c r="B27" s="208">
        <v>783</v>
      </c>
      <c r="C27" s="209">
        <v>151</v>
      </c>
      <c r="D27" s="210" t="s">
        <v>49</v>
      </c>
      <c r="E27" s="211">
        <v>533</v>
      </c>
      <c r="F27" s="209">
        <v>414</v>
      </c>
    </row>
    <row r="28" spans="1:6" s="112" customFormat="1" ht="15">
      <c r="A28" s="139" t="s">
        <v>50</v>
      </c>
      <c r="B28" s="212">
        <v>36</v>
      </c>
      <c r="C28" s="209">
        <v>36</v>
      </c>
      <c r="D28" s="210" t="s">
        <v>51</v>
      </c>
      <c r="E28" s="211">
        <v>0</v>
      </c>
      <c r="F28" s="209">
        <v>1524</v>
      </c>
    </row>
    <row r="29" spans="1:6" s="112" customFormat="1" ht="15">
      <c r="A29" s="139" t="s">
        <v>52</v>
      </c>
      <c r="B29" s="212">
        <v>0</v>
      </c>
      <c r="C29" s="209">
        <v>0</v>
      </c>
      <c r="D29" s="210" t="s">
        <v>53</v>
      </c>
      <c r="E29" s="211">
        <v>1</v>
      </c>
      <c r="F29" s="209">
        <v>6800</v>
      </c>
    </row>
    <row r="30" spans="1:6" s="112" customFormat="1" ht="15">
      <c r="A30" s="148" t="s">
        <v>54</v>
      </c>
      <c r="B30" s="212">
        <v>0</v>
      </c>
      <c r="C30" s="209">
        <v>0</v>
      </c>
      <c r="D30" s="210" t="s">
        <v>55</v>
      </c>
      <c r="E30" s="213">
        <v>1716</v>
      </c>
      <c r="F30" s="209">
        <v>3862</v>
      </c>
    </row>
    <row r="31" spans="1:6" s="112" customFormat="1" ht="15">
      <c r="A31" s="148"/>
      <c r="B31" s="212"/>
      <c r="C31" s="209"/>
      <c r="D31" s="211"/>
      <c r="E31" s="211"/>
      <c r="F31" s="211"/>
    </row>
    <row r="32" spans="1:6" s="112" customFormat="1" ht="15">
      <c r="A32" s="205" t="s">
        <v>56</v>
      </c>
      <c r="B32" s="105">
        <v>99817</v>
      </c>
      <c r="C32" s="209">
        <v>70025</v>
      </c>
      <c r="D32" s="214" t="s">
        <v>57</v>
      </c>
      <c r="E32" s="211">
        <v>98198</v>
      </c>
      <c r="F32" s="209">
        <v>100652</v>
      </c>
    </row>
    <row r="33" spans="1:6" s="112" customFormat="1" ht="15">
      <c r="A33" s="148" t="s">
        <v>58</v>
      </c>
      <c r="B33" s="212">
        <v>13388</v>
      </c>
      <c r="C33" s="209">
        <v>13388</v>
      </c>
      <c r="D33" s="215" t="s">
        <v>59</v>
      </c>
      <c r="E33" s="216">
        <v>4761</v>
      </c>
      <c r="F33" s="209">
        <v>4500</v>
      </c>
    </row>
    <row r="34" spans="1:6" s="112" customFormat="1" ht="15.75" customHeight="1">
      <c r="A34" s="148" t="s">
        <v>60</v>
      </c>
      <c r="B34" s="212">
        <v>79643</v>
      </c>
      <c r="C34" s="209">
        <v>56381</v>
      </c>
      <c r="D34" s="215" t="s">
        <v>61</v>
      </c>
      <c r="E34" s="216">
        <v>1408</v>
      </c>
      <c r="F34" s="209">
        <v>0</v>
      </c>
    </row>
    <row r="35" spans="1:6" s="112" customFormat="1" ht="15" customHeight="1">
      <c r="A35" s="148" t="s">
        <v>62</v>
      </c>
      <c r="B35" s="212">
        <v>6786</v>
      </c>
      <c r="C35" s="209">
        <v>256</v>
      </c>
      <c r="D35" s="207" t="s">
        <v>63</v>
      </c>
      <c r="E35" s="211">
        <v>15022</v>
      </c>
      <c r="F35" s="209">
        <v>0</v>
      </c>
    </row>
    <row r="36" spans="1:6" s="112" customFormat="1" ht="15">
      <c r="A36" s="205" t="s">
        <v>64</v>
      </c>
      <c r="B36" s="105">
        <v>14218</v>
      </c>
      <c r="C36" s="209">
        <v>15022</v>
      </c>
      <c r="D36" s="207" t="s">
        <v>65</v>
      </c>
      <c r="E36" s="211">
        <v>5768</v>
      </c>
      <c r="F36" s="209">
        <v>0</v>
      </c>
    </row>
    <row r="37" spans="1:6" s="112" customFormat="1" ht="15">
      <c r="A37" s="205" t="s">
        <v>66</v>
      </c>
      <c r="B37" s="105">
        <v>0</v>
      </c>
      <c r="C37" s="209">
        <v>0</v>
      </c>
      <c r="D37" s="207"/>
      <c r="E37" s="211"/>
      <c r="F37" s="217"/>
    </row>
    <row r="38" spans="1:6" s="112" customFormat="1" ht="15">
      <c r="A38" s="205" t="s">
        <v>67</v>
      </c>
      <c r="B38" s="105">
        <v>5800</v>
      </c>
      <c r="C38" s="209">
        <v>4500</v>
      </c>
      <c r="D38" s="210"/>
      <c r="E38" s="211"/>
      <c r="F38" s="217"/>
    </row>
    <row r="39" spans="1:6" s="112" customFormat="1" ht="15">
      <c r="A39" s="205" t="s">
        <v>68</v>
      </c>
      <c r="B39" s="105">
        <v>13778</v>
      </c>
      <c r="C39" s="209">
        <v>5000</v>
      </c>
      <c r="D39" s="210"/>
      <c r="E39" s="211"/>
      <c r="F39" s="217"/>
    </row>
    <row r="40" spans="1:6" s="112" customFormat="1" ht="15">
      <c r="A40" s="205" t="s">
        <v>69</v>
      </c>
      <c r="B40" s="105">
        <v>374</v>
      </c>
      <c r="C40" s="209">
        <v>0</v>
      </c>
      <c r="D40" s="210"/>
      <c r="E40" s="211"/>
      <c r="F40" s="217"/>
    </row>
    <row r="41" spans="1:6" s="112" customFormat="1" ht="15">
      <c r="A41" s="148"/>
      <c r="B41" s="211"/>
      <c r="C41" s="217"/>
      <c r="D41" s="210"/>
      <c r="E41" s="211"/>
      <c r="F41" s="217"/>
    </row>
    <row r="42" spans="1:6" s="112" customFormat="1" ht="15">
      <c r="A42" s="203" t="s">
        <v>70</v>
      </c>
      <c r="B42" s="218">
        <f>B6+B32+B36+B38+B39+B40</f>
        <v>253346</v>
      </c>
      <c r="C42" s="218">
        <f>C6+C40+C39+C38+C36+C37+C32</f>
        <v>223454</v>
      </c>
      <c r="D42" s="204" t="s">
        <v>71</v>
      </c>
      <c r="E42" s="218">
        <f>E6+E32+E33+E34+E35+E36</f>
        <v>253346</v>
      </c>
      <c r="F42" s="218">
        <f>F6+F32+F33+F34+F35+F36</f>
        <v>223454</v>
      </c>
    </row>
  </sheetData>
  <sheetProtection/>
  <mergeCells count="1">
    <mergeCell ref="A2:F3"/>
  </mergeCells>
  <printOptions/>
  <pageMargins left="0.75" right="0.75" top="1" bottom="1" header="0.51" footer="0.51"/>
  <pageSetup orientation="portrait" paperSize="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2"/>
  <sheetViews>
    <sheetView showZeros="0" zoomScale="70" zoomScaleNormal="70" zoomScaleSheetLayoutView="100" workbookViewId="0" topLeftCell="A1">
      <selection activeCell="B2" sqref="B2:N2"/>
    </sheetView>
  </sheetViews>
  <sheetFormatPr defaultColWidth="9.00390625" defaultRowHeight="14.25"/>
  <cols>
    <col min="1" max="1" width="11.00390625" style="3" customWidth="1"/>
    <col min="2" max="2" width="35.75390625" style="4" customWidth="1"/>
    <col min="3" max="3" width="13.625" style="4" customWidth="1"/>
    <col min="4" max="4" width="13.625" style="3" customWidth="1"/>
    <col min="5" max="5" width="12.75390625" style="4" customWidth="1"/>
    <col min="6" max="6" width="10.00390625" style="4" customWidth="1"/>
    <col min="7" max="7" width="11.375" style="1" customWidth="1"/>
    <col min="8" max="8" width="9.625" style="1" customWidth="1"/>
    <col min="9" max="9" width="27.625" style="1" customWidth="1"/>
    <col min="10" max="10" width="12.75390625" style="1" customWidth="1"/>
    <col min="11" max="11" width="12.625" style="1" customWidth="1"/>
    <col min="12" max="12" width="12.375" style="1" customWidth="1"/>
    <col min="13" max="16384" width="9.00390625" style="1" customWidth="1"/>
  </cols>
  <sheetData>
    <row r="1" ht="25.5" customHeight="1">
      <c r="A1" s="5" t="s">
        <v>518</v>
      </c>
    </row>
    <row r="2" spans="1:14" s="1" customFormat="1" ht="51.75" customHeight="1">
      <c r="A2" s="6"/>
      <c r="B2" s="7" t="s">
        <v>519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" customFormat="1" ht="15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28" t="s">
        <v>2</v>
      </c>
    </row>
    <row r="4" spans="1:14" s="2" customFormat="1" ht="32.25" customHeight="1">
      <c r="A4" s="9" t="s">
        <v>520</v>
      </c>
      <c r="B4" s="9"/>
      <c r="C4" s="9"/>
      <c r="D4" s="9"/>
      <c r="E4" s="9"/>
      <c r="F4" s="9"/>
      <c r="G4" s="9"/>
      <c r="H4" s="9" t="s">
        <v>521</v>
      </c>
      <c r="I4" s="9"/>
      <c r="J4" s="9"/>
      <c r="K4" s="9"/>
      <c r="L4" s="9"/>
      <c r="M4" s="9"/>
      <c r="N4" s="9"/>
    </row>
    <row r="5" spans="1:14" s="2" customFormat="1" ht="21.75" customHeight="1">
      <c r="A5" s="10" t="s">
        <v>312</v>
      </c>
      <c r="B5" s="11" t="s">
        <v>3</v>
      </c>
      <c r="C5" s="12" t="s">
        <v>522</v>
      </c>
      <c r="D5" s="12" t="s">
        <v>523</v>
      </c>
      <c r="E5" s="13" t="s">
        <v>511</v>
      </c>
      <c r="F5" s="14"/>
      <c r="G5" s="15"/>
      <c r="H5" s="10" t="s">
        <v>312</v>
      </c>
      <c r="I5" s="11" t="s">
        <v>3</v>
      </c>
      <c r="J5" s="12" t="s">
        <v>522</v>
      </c>
      <c r="K5" s="12" t="s">
        <v>523</v>
      </c>
      <c r="L5" s="13" t="s">
        <v>511</v>
      </c>
      <c r="M5" s="14"/>
      <c r="N5" s="15"/>
    </row>
    <row r="6" spans="1:14" s="2" customFormat="1" ht="45.75" customHeight="1">
      <c r="A6" s="10"/>
      <c r="B6" s="11"/>
      <c r="C6" s="16"/>
      <c r="D6" s="16"/>
      <c r="E6" s="17" t="s">
        <v>132</v>
      </c>
      <c r="F6" s="18" t="s">
        <v>512</v>
      </c>
      <c r="G6" s="18" t="s">
        <v>524</v>
      </c>
      <c r="H6" s="10"/>
      <c r="I6" s="11"/>
      <c r="J6" s="16"/>
      <c r="K6" s="16"/>
      <c r="L6" s="17" t="s">
        <v>132</v>
      </c>
      <c r="M6" s="18" t="s">
        <v>512</v>
      </c>
      <c r="N6" s="18" t="s">
        <v>524</v>
      </c>
    </row>
    <row r="7" spans="1:14" s="2" customFormat="1" ht="19.5" customHeight="1">
      <c r="A7" s="19"/>
      <c r="B7" s="20" t="s">
        <v>525</v>
      </c>
      <c r="C7" s="21">
        <f>'[1]表一'!C35</f>
        <v>146651</v>
      </c>
      <c r="D7" s="21">
        <f>'[1]表一'!D35</f>
        <v>119359</v>
      </c>
      <c r="E7" s="21">
        <f>'[1]表一'!E35</f>
        <v>128907</v>
      </c>
      <c r="F7" s="22">
        <f aca="true" t="shared" si="0" ref="F7:F51">_xlfn.IFERROR($E7/C7,"")</f>
        <v>0.8790052573797655</v>
      </c>
      <c r="G7" s="22">
        <f aca="true" t="shared" si="1" ref="G7:G51">_xlfn.IFERROR($E7/D7,"")</f>
        <v>1.0799939677778803</v>
      </c>
      <c r="H7" s="19"/>
      <c r="I7" s="20" t="s">
        <v>526</v>
      </c>
      <c r="J7" s="25">
        <f>'[1]表二之一（类款级汇总）'!C223</f>
        <v>130560</v>
      </c>
      <c r="K7" s="21">
        <f>'[1]表二之一（类款级汇总）'!D223</f>
        <v>128189</v>
      </c>
      <c r="L7" s="21">
        <f>'[1]表二之一（类款级汇总）'!E223</f>
        <v>118302</v>
      </c>
      <c r="M7" s="29">
        <f aca="true" t="shared" si="2" ref="M7:M12">_xlfn.IFERROR($L7/J7,"")</f>
        <v>0.9061121323529412</v>
      </c>
      <c r="N7" s="29">
        <f aca="true" t="shared" si="3" ref="N7:N12">_xlfn.IFERROR($L7/K7,"")</f>
        <v>0.9228716972595152</v>
      </c>
    </row>
    <row r="8" spans="1:14" s="2" customFormat="1" ht="19.5" customHeight="1">
      <c r="A8" s="23" t="s">
        <v>527</v>
      </c>
      <c r="B8" s="24" t="s">
        <v>528</v>
      </c>
      <c r="C8" s="25">
        <f>SUMPRODUCT('[1]表三之二（需明确收支对象级次的录入表）'!D$7:D$80*(LEFT('[1]表三之二（需明确收支对象级次的录入表）'!$B$7:$B$80,LEN($A8))=$A8))+SUMPRODUCT('[1]表三之三（其它收支录入表）'!D$6:D$52*(LEFT('[1]表三之三（其它收支录入表）'!$B$6:$B$52,LEN($A8))=$A8))</f>
        <v>89973</v>
      </c>
      <c r="D8" s="25">
        <f>SUMPRODUCT('[1]表三之二（需明确收支对象级次的录入表）'!E$7:E$80*(LEFT('[1]表三之二（需明确收支对象级次的录入表）'!$B$7:$B$80,LEN($A8))=$A8))+SUMPRODUCT('[1]表三之三（其它收支录入表）'!E$6:E$52*(LEFT('[1]表三之三（其它收支录入表）'!$B$6:$B$52,LEN($A8))=$A8))</f>
        <v>133987</v>
      </c>
      <c r="E8" s="25">
        <f>SUMPRODUCT('[1]表三之二（需明确收支对象级次的录入表）'!$I$7:$I$80*(LEFT('[1]表三之二（需明确收支对象级次的录入表）'!$B$7:$B$80,LEN($A8))=$A8))+SUMPRODUCT('[1]表三之三（其它收支录入表）'!F$6:F$52*(LEFT('[1]表三之三（其它收支录入表）'!$B$6:$B$52,LEN($A8))=$A8))</f>
        <v>94547</v>
      </c>
      <c r="F8" s="22">
        <f t="shared" si="0"/>
        <v>1.0508374734642616</v>
      </c>
      <c r="G8" s="22">
        <f t="shared" si="1"/>
        <v>0.7056430847768813</v>
      </c>
      <c r="H8" s="23" t="s">
        <v>529</v>
      </c>
      <c r="I8" s="24" t="s">
        <v>530</v>
      </c>
      <c r="J8" s="25">
        <f>SUMPRODUCT('[1]表三之二（需明确收支对象级次的录入表）'!D$7:D$80*(LEFT('[1]表三之二（需明确收支对象级次的录入表）'!$B$7:$B$80,LEN($H8))=$H8))+SUMPRODUCT('[1]表三之三（其它收支录入表）'!D$6:D$52*(LEFT('[1]表三之三（其它收支录入表）'!$B$6:$B$52,LEN($H8))=$H8))</f>
        <v>101303</v>
      </c>
      <c r="K8" s="25">
        <f>SUMPRODUCT('[1]表三之二（需明确收支对象级次的录入表）'!E$7:E$80*(LEFT('[1]表三之二（需明确收支对象级次的录入表）'!$B$7:$B$80,LEN($H8))=$H8))+SUMPRODUCT('[1]表三之三（其它收支录入表）'!E$6:E$52*(LEFT('[1]表三之三（其它收支录入表）'!$B$6:$B$52,LEN($H8))=$H8))</f>
        <v>120396</v>
      </c>
      <c r="L8" s="25">
        <f>SUMPRODUCT('[1]表三之二（需明确收支对象级次的录入表）'!I$7:I$80*(LEFT('[1]表三之二（需明确收支对象级次的录入表）'!$B$7:$B$80,LEN($H8))=$H8))+SUMPRODUCT('[1]表三之三（其它收支录入表）'!F$6:F$52*(LEFT('[1]表三之三（其它收支录入表）'!$B$6:$B$52,LEN($H8))=$H8))</f>
        <v>100652</v>
      </c>
      <c r="M8" s="29">
        <f t="shared" si="2"/>
        <v>0.9935737342428161</v>
      </c>
      <c r="N8" s="29">
        <f t="shared" si="3"/>
        <v>0.8360078407920529</v>
      </c>
    </row>
    <row r="9" spans="1:14" s="2" customFormat="1" ht="19.5" customHeight="1">
      <c r="A9" s="23"/>
      <c r="B9" s="24" t="s">
        <v>56</v>
      </c>
      <c r="C9" s="25">
        <f>SUM(C10,C17,C56)</f>
        <v>57555</v>
      </c>
      <c r="D9" s="21">
        <f>SUM(D10,D17,D56)</f>
        <v>99817</v>
      </c>
      <c r="E9" s="26">
        <f>SUM(E10,E17,E56)</f>
        <v>70025</v>
      </c>
      <c r="F9" s="22">
        <f t="shared" si="0"/>
        <v>1.2166623229953957</v>
      </c>
      <c r="G9" s="22">
        <f t="shared" si="1"/>
        <v>0.7015338068665659</v>
      </c>
      <c r="H9" s="23"/>
      <c r="I9" s="24" t="s">
        <v>83</v>
      </c>
      <c r="J9" s="25">
        <f aca="true" t="shared" si="4" ref="J9:L9">SUM(J10:J12)</f>
        <v>0</v>
      </c>
      <c r="K9" s="25">
        <f t="shared" si="4"/>
        <v>0</v>
      </c>
      <c r="L9" s="25">
        <f t="shared" si="4"/>
        <v>0</v>
      </c>
      <c r="M9" s="29">
        <f t="shared" si="2"/>
      </c>
      <c r="N9" s="29">
        <f t="shared" si="3"/>
      </c>
    </row>
    <row r="10" spans="1:14" s="2" customFormat="1" ht="19.5" customHeight="1">
      <c r="A10" s="23" t="s">
        <v>531</v>
      </c>
      <c r="B10" s="24" t="s">
        <v>532</v>
      </c>
      <c r="C10" s="25">
        <f>SUMPRODUCT('[1]表三之二（需明确收支对象级次的录入表）'!D$7:D$80*(LEFT('[1]表三之二（需明确收支对象级次的录入表）'!$B$7:$B$80,LEN($A10))=$A10))+SUMPRODUCT('[1]表三之三（其它收支录入表）'!D$6:D$52*(LEFT('[1]表三之三（其它收支录入表）'!$B$6:$B$52,LEN($A10))=$A10))</f>
        <v>13388</v>
      </c>
      <c r="D10" s="21">
        <f>SUMPRODUCT('[1]表三之二（需明确收支对象级次的录入表）'!E$7:E$80*(LEFT('[1]表三之二（需明确收支对象级次的录入表）'!$B$7:$B$80,LEN($A10))=$A10))+SUMPRODUCT('[1]表三之三（其它收支录入表）'!E$6:E$52*(LEFT('[1]表三之三（其它收支录入表）'!$B$6:$B$52,LEN($A10))=$A10))</f>
        <v>13388</v>
      </c>
      <c r="E10" s="26">
        <f>SUMPRODUCT('[1]表三之二（需明确收支对象级次的录入表）'!$I$7:$I$80*(LEFT('[1]表三之二（需明确收支对象级次的录入表）'!$B$7:$B$80,LEN($A10))=$A10))+SUMPRODUCT('[1]表三之三（其它收支录入表）'!F$6:F$52*(LEFT('[1]表三之三（其它收支录入表）'!$B$6:$B$52,LEN($A10))=$A10))</f>
        <v>13388</v>
      </c>
      <c r="F10" s="22">
        <f t="shared" si="0"/>
        <v>1</v>
      </c>
      <c r="G10" s="22">
        <f t="shared" si="1"/>
        <v>1</v>
      </c>
      <c r="H10" s="219" t="s">
        <v>533</v>
      </c>
      <c r="I10" s="24" t="s">
        <v>534</v>
      </c>
      <c r="J10" s="27">
        <f>SUMPRODUCT('[1]表三之二（需明确收支对象级次的录入表）'!D$7:D$80*(LEFT('[1]表三之二（需明确收支对象级次的录入表）'!$B$7:$B$80,LEN($H10))=$H10))+SUMPRODUCT('[1]表三之三（其它收支录入表）'!D$6:D$52*(LEFT('[1]表三之三（其它收支录入表）'!$B$6:$B$52,LEN($H10))=$H10))</f>
        <v>0</v>
      </c>
      <c r="K10" s="27">
        <f>SUMPRODUCT('[1]表三之二（需明确收支对象级次的录入表）'!E$7:E$80*(LEFT('[1]表三之二（需明确收支对象级次的录入表）'!$B$7:$B$80,LEN($H10))=$H10))+SUMPRODUCT('[1]表三之三（其它收支录入表）'!E$6:E$52*(LEFT('[1]表三之三（其它收支录入表）'!$B$6:$B$52,LEN($H10))=$H10))</f>
        <v>0</v>
      </c>
      <c r="L10" s="27">
        <f>SUMPRODUCT('[1]表三之二（需明确收支对象级次的录入表）'!I$7:I$80*(LEFT('[1]表三之二（需明确收支对象级次的录入表）'!$B$7:$B$80,LEN($H10))=$H10))+SUMPRODUCT('[1]表三之三（其它收支录入表）'!F$6:F$52*(LEFT('[1]表三之三（其它收支录入表）'!$B$6:$B$52,LEN($H10))=$H10))</f>
        <v>0</v>
      </c>
      <c r="M10" s="29">
        <f t="shared" si="2"/>
      </c>
      <c r="N10" s="29">
        <f t="shared" si="3"/>
      </c>
    </row>
    <row r="11" spans="1:14" s="2" customFormat="1" ht="19.5" customHeight="1">
      <c r="A11" s="23" t="s">
        <v>535</v>
      </c>
      <c r="B11" s="24" t="s">
        <v>536</v>
      </c>
      <c r="C11" s="27">
        <f>SUMPRODUCT('[1]表三之二（需明确收支对象级次的录入表）'!D$7:D$80*(LEFT('[1]表三之二（需明确收支对象级次的录入表）'!$B$7:$B$80,LEN($A11))=$A11))+SUMPRODUCT('[1]表三之三（其它收支录入表）'!D$6:D$52*(LEFT('[1]表三之三（其它收支录入表）'!$B$6:$B$52,LEN($A11))=$A11))</f>
        <v>907</v>
      </c>
      <c r="D11" s="27">
        <f>SUMPRODUCT('[1]表三之二（需明确收支对象级次的录入表）'!E$7:E$80*(LEFT('[1]表三之二（需明确收支对象级次的录入表）'!$B$7:$B$80,LEN($A11))=$A11))+SUMPRODUCT('[1]表三之三（其它收支录入表）'!E$6:E$52*(LEFT('[1]表三之三（其它收支录入表）'!$B$6:$B$52,LEN($A11))=$A11))</f>
        <v>907</v>
      </c>
      <c r="E11" s="27">
        <f>SUMPRODUCT('[1]表三之二（需明确收支对象级次的录入表）'!$I$7:$I$80*(LEFT('[1]表三之二（需明确收支对象级次的录入表）'!$B$7:$B$80,LEN($A11))=$A11))+SUMPRODUCT('[1]表三之三（其它收支录入表）'!F$6:F$52*(LEFT('[1]表三之三（其它收支录入表）'!$B$6:$B$52,LEN($A11))=$A11))</f>
        <v>907</v>
      </c>
      <c r="F11" s="22">
        <f t="shared" si="0"/>
        <v>1</v>
      </c>
      <c r="G11" s="22">
        <f t="shared" si="1"/>
        <v>1</v>
      </c>
      <c r="H11" s="219" t="s">
        <v>537</v>
      </c>
      <c r="I11" s="24" t="s">
        <v>538</v>
      </c>
      <c r="J11" s="27">
        <f>SUMPRODUCT('[1]表三之二（需明确收支对象级次的录入表）'!D$7:D$80*(LEFT('[1]表三之二（需明确收支对象级次的录入表）'!$B$7:$B$80,LEN($H11))=$H11))+SUMPRODUCT('[1]表三之三（其它收支录入表）'!D$6:D$52*(LEFT('[1]表三之三（其它收支录入表）'!$B$6:$B$52,LEN($H11))=$H11))</f>
        <v>0</v>
      </c>
      <c r="K11" s="27">
        <f>SUMPRODUCT('[1]表三之二（需明确收支对象级次的录入表）'!E$7:E$80*(LEFT('[1]表三之二（需明确收支对象级次的录入表）'!$B$7:$B$80,LEN($H11))=$H11))+SUMPRODUCT('[1]表三之三（其它收支录入表）'!E$6:E$52*(LEFT('[1]表三之三（其它收支录入表）'!$B$6:$B$52,LEN($H11))=$H11))</f>
        <v>0</v>
      </c>
      <c r="L11" s="27">
        <f>SUMPRODUCT('[1]表三之二（需明确收支对象级次的录入表）'!I$7:I$80*(LEFT('[1]表三之二（需明确收支对象级次的录入表）'!$B$7:$B$80,LEN($H11))=$H11))+SUMPRODUCT('[1]表三之三（其它收支录入表）'!F$6:F$52*(LEFT('[1]表三之三（其它收支录入表）'!$B$6:$B$52,LEN($H11))=$H11))</f>
        <v>0</v>
      </c>
      <c r="M11" s="29">
        <f t="shared" si="2"/>
      </c>
      <c r="N11" s="29">
        <f t="shared" si="3"/>
      </c>
    </row>
    <row r="12" spans="1:14" s="2" customFormat="1" ht="19.5" customHeight="1">
      <c r="A12" s="23" t="s">
        <v>539</v>
      </c>
      <c r="B12" s="24" t="s">
        <v>540</v>
      </c>
      <c r="C12" s="27">
        <f>SUMPRODUCT('[1]表三之二（需明确收支对象级次的录入表）'!D$7:D$80*(LEFT('[1]表三之二（需明确收支对象级次的录入表）'!$B$7:$B$80,LEN($A12))=$A12))+SUMPRODUCT('[1]表三之三（其它收支录入表）'!D$6:D$52*(LEFT('[1]表三之三（其它收支录入表）'!$B$6:$B$52,LEN($A12))=$A12))</f>
        <v>223</v>
      </c>
      <c r="D12" s="27">
        <f>SUMPRODUCT('[1]表三之二（需明确收支对象级次的录入表）'!E$7:E$80*(LEFT('[1]表三之二（需明确收支对象级次的录入表）'!$B$7:$B$80,LEN($A12))=$A12))+SUMPRODUCT('[1]表三之三（其它收支录入表）'!E$6:E$52*(LEFT('[1]表三之三（其它收支录入表）'!$B$6:$B$52,LEN($A12))=$A12))</f>
        <v>223</v>
      </c>
      <c r="E12" s="27">
        <f>SUMPRODUCT('[1]表三之二（需明确收支对象级次的录入表）'!$I$7:$I$80*(LEFT('[1]表三之二（需明确收支对象级次的录入表）'!$B$7:$B$80,LEN($A12))=$A12))+SUMPRODUCT('[1]表三之三（其它收支录入表）'!F$6:F$52*(LEFT('[1]表三之三（其它收支录入表）'!$B$6:$B$52,LEN($A12))=$A12))</f>
        <v>223</v>
      </c>
      <c r="F12" s="22">
        <f t="shared" si="0"/>
        <v>1</v>
      </c>
      <c r="G12" s="22">
        <f t="shared" si="1"/>
        <v>1</v>
      </c>
      <c r="H12" s="219" t="s">
        <v>541</v>
      </c>
      <c r="I12" s="24" t="s">
        <v>542</v>
      </c>
      <c r="J12" s="27">
        <f>SUMPRODUCT('[1]表三之二（需明确收支对象级次的录入表）'!D$7:D$80*(LEFT('[1]表三之二（需明确收支对象级次的录入表）'!$B$7:$B$80,LEN($H12))=$H12))+SUMPRODUCT('[1]表三之三（其它收支录入表）'!D$6:D$52*(LEFT('[1]表三之三（其它收支录入表）'!$B$6:$B$52,LEN($H12))=$H12))</f>
        <v>0</v>
      </c>
      <c r="K12" s="27">
        <f>SUMPRODUCT('[1]表三之二（需明确收支对象级次的录入表）'!E$7:E$80*(LEFT('[1]表三之二（需明确收支对象级次的录入表）'!$B$7:$B$80,LEN($H12))=$H12))+SUMPRODUCT('[1]表三之三（其它收支录入表）'!E$6:E$52*(LEFT('[1]表三之三（其它收支录入表）'!$B$6:$B$52,LEN($H12))=$H12))</f>
        <v>0</v>
      </c>
      <c r="L12" s="27">
        <f>SUMPRODUCT('[1]表三之二（需明确收支对象级次的录入表）'!I$7:I$80*(LEFT('[1]表三之二（需明确收支对象级次的录入表）'!$B$7:$B$80,LEN($H12))=$H12))+SUMPRODUCT('[1]表三之三（其它收支录入表）'!F$6:F$52*(LEFT('[1]表三之三（其它收支录入表）'!$B$6:$B$52,LEN($H12))=$H12))</f>
        <v>0</v>
      </c>
      <c r="M12" s="29">
        <f t="shared" si="2"/>
      </c>
      <c r="N12" s="29">
        <f t="shared" si="3"/>
      </c>
    </row>
    <row r="13" spans="1:14" s="2" customFormat="1" ht="19.5" customHeight="1">
      <c r="A13" s="23" t="s">
        <v>543</v>
      </c>
      <c r="B13" s="24" t="s">
        <v>544</v>
      </c>
      <c r="C13" s="27">
        <f>SUMPRODUCT('[1]表三之二（需明确收支对象级次的录入表）'!D$7:D$80*(LEFT('[1]表三之二（需明确收支对象级次的录入表）'!$B$7:$B$80,LEN($A13))=$A13))+SUMPRODUCT('[1]表三之三（其它收支录入表）'!D$6:D$52*(LEFT('[1]表三之三（其它收支录入表）'!$B$6:$B$52,LEN($A13))=$A13))</f>
        <v>2055</v>
      </c>
      <c r="D13" s="27">
        <f>SUMPRODUCT('[1]表三之二（需明确收支对象级次的录入表）'!E$7:E$80*(LEFT('[1]表三之二（需明确收支对象级次的录入表）'!$B$7:$B$80,LEN($A13))=$A13))+SUMPRODUCT('[1]表三之三（其它收支录入表）'!E$6:E$52*(LEFT('[1]表三之三（其它收支录入表）'!$B$6:$B$52,LEN($A13))=$A13))</f>
        <v>2055</v>
      </c>
      <c r="E13" s="27">
        <f>SUMPRODUCT('[1]表三之二（需明确收支对象级次的录入表）'!$I$7:$I$80*(LEFT('[1]表三之二（需明确收支对象级次的录入表）'!$B$7:$B$80,LEN($A13))=$A13))+SUMPRODUCT('[1]表三之三（其它收支录入表）'!F$6:F$52*(LEFT('[1]表三之三（其它收支录入表）'!$B$6:$B$52,LEN($A13))=$A13))</f>
        <v>2055</v>
      </c>
      <c r="F13" s="22">
        <f t="shared" si="0"/>
        <v>1</v>
      </c>
      <c r="G13" s="22">
        <f t="shared" si="1"/>
        <v>1</v>
      </c>
      <c r="H13" s="23"/>
      <c r="I13" s="19"/>
      <c r="J13" s="30"/>
      <c r="K13" s="31"/>
      <c r="L13" s="31"/>
      <c r="M13" s="32"/>
      <c r="N13" s="32"/>
    </row>
    <row r="14" spans="1:14" s="2" customFormat="1" ht="19.5" customHeight="1">
      <c r="A14" s="23" t="s">
        <v>545</v>
      </c>
      <c r="B14" s="24" t="s">
        <v>546</v>
      </c>
      <c r="C14" s="27">
        <f>SUMPRODUCT('[1]表三之二（需明确收支对象级次的录入表）'!D$7:D$80*(LEFT('[1]表三之二（需明确收支对象级次的录入表）'!$B$7:$B$80,LEN($A14))=$A14))+SUMPRODUCT('[1]表三之三（其它收支录入表）'!D$6:D$52*(LEFT('[1]表三之三（其它收支录入表）'!$B$6:$B$52,LEN($A14))=$A14))</f>
        <v>0</v>
      </c>
      <c r="D14" s="27">
        <f>SUMPRODUCT('[1]表三之二（需明确收支对象级次的录入表）'!E$7:E$80*(LEFT('[1]表三之二（需明确收支对象级次的录入表）'!$B$7:$B$80,LEN($A14))=$A14))+SUMPRODUCT('[1]表三之三（其它收支录入表）'!E$6:E$52*(LEFT('[1]表三之三（其它收支录入表）'!$B$6:$B$52,LEN($A14))=$A14))</f>
        <v>0</v>
      </c>
      <c r="E14" s="27">
        <f>SUMPRODUCT('[1]表三之二（需明确收支对象级次的录入表）'!$I$7:$I$80*(LEFT('[1]表三之二（需明确收支对象级次的录入表）'!$B$7:$B$80,LEN($A14))=$A14))+SUMPRODUCT('[1]表三之三（其它收支录入表）'!F$6:F$52*(LEFT('[1]表三之三（其它收支录入表）'!$B$6:$B$52,LEN($A14))=$A14))</f>
        <v>0</v>
      </c>
      <c r="F14" s="22">
        <f t="shared" si="0"/>
      </c>
      <c r="G14" s="22">
        <f t="shared" si="1"/>
      </c>
      <c r="H14" s="23"/>
      <c r="I14" s="19"/>
      <c r="J14" s="30"/>
      <c r="K14" s="31"/>
      <c r="L14" s="31"/>
      <c r="M14" s="32"/>
      <c r="N14" s="32"/>
    </row>
    <row r="15" spans="1:14" s="2" customFormat="1" ht="19.5" customHeight="1">
      <c r="A15" s="23" t="s">
        <v>547</v>
      </c>
      <c r="B15" s="24" t="s">
        <v>548</v>
      </c>
      <c r="C15" s="27">
        <f>SUMPRODUCT('[1]表三之二（需明确收支对象级次的录入表）'!D$7:D$80*(LEFT('[1]表三之二（需明确收支对象级次的录入表）'!$B$7:$B$80,LEN($A15))=$A15))+SUMPRODUCT('[1]表三之三（其它收支录入表）'!D$6:D$52*(LEFT('[1]表三之三（其它收支录入表）'!$B$6:$B$52,LEN($A15))=$A15))</f>
        <v>10203</v>
      </c>
      <c r="D15" s="27">
        <f>SUMPRODUCT('[1]表三之二（需明确收支对象级次的录入表）'!E$7:E$80*(LEFT('[1]表三之二（需明确收支对象级次的录入表）'!$B$7:$B$80,LEN($A15))=$A15))+SUMPRODUCT('[1]表三之三（其它收支录入表）'!E$6:E$52*(LEFT('[1]表三之三（其它收支录入表）'!$B$6:$B$52,LEN($A15))=$A15))</f>
        <v>10203</v>
      </c>
      <c r="E15" s="27">
        <f>SUMPRODUCT('[1]表三之二（需明确收支对象级次的录入表）'!$I$7:$I$80*(LEFT('[1]表三之二（需明确收支对象级次的录入表）'!$B$7:$B$80,LEN($A15))=$A15))+SUMPRODUCT('[1]表三之三（其它收支录入表）'!F$6:F$52*(LEFT('[1]表三之三（其它收支录入表）'!$B$6:$B$52,LEN($A15))=$A15))</f>
        <v>10203</v>
      </c>
      <c r="F15" s="22">
        <f t="shared" si="0"/>
        <v>1</v>
      </c>
      <c r="G15" s="22">
        <f t="shared" si="1"/>
        <v>1</v>
      </c>
      <c r="H15" s="23"/>
      <c r="I15" s="19"/>
      <c r="J15" s="30"/>
      <c r="K15" s="31"/>
      <c r="L15" s="31"/>
      <c r="M15" s="32"/>
      <c r="N15" s="32"/>
    </row>
    <row r="16" spans="1:14" s="2" customFormat="1" ht="19.5" customHeight="1">
      <c r="A16" s="23" t="s">
        <v>549</v>
      </c>
      <c r="B16" s="24" t="s">
        <v>550</v>
      </c>
      <c r="C16" s="27">
        <f>SUMPRODUCT('[1]表三之二（需明确收支对象级次的录入表）'!D$7:D$80*(LEFT('[1]表三之二（需明确收支对象级次的录入表）'!$B$7:$B$80,LEN($A16))=$A16))+SUMPRODUCT('[1]表三之三（其它收支录入表）'!D$6:D$52*(LEFT('[1]表三之三（其它收支录入表）'!$B$6:$B$52,LEN($A16))=$A16))</f>
        <v>0</v>
      </c>
      <c r="D16" s="27">
        <f>SUMPRODUCT('[1]表三之二（需明确收支对象级次的录入表）'!E$7:E$80*(LEFT('[1]表三之二（需明确收支对象级次的录入表）'!$B$7:$B$80,LEN($A16))=$A16))+SUMPRODUCT('[1]表三之三（其它收支录入表）'!E$6:E$52*(LEFT('[1]表三之三（其它收支录入表）'!$B$6:$B$52,LEN($A16))=$A16))</f>
        <v>0</v>
      </c>
      <c r="E16" s="27">
        <f>SUMPRODUCT('[1]表三之二（需明确收支对象级次的录入表）'!$I$7:$I$80*(LEFT('[1]表三之二（需明确收支对象级次的录入表）'!$B$7:$B$80,LEN($A16))=$A16))+SUMPRODUCT('[1]表三之三（其它收支录入表）'!F$6:F$52*(LEFT('[1]表三之三（其它收支录入表）'!$B$6:$B$52,LEN($A16))=$A16))</f>
        <v>0</v>
      </c>
      <c r="F16" s="22">
        <f t="shared" si="0"/>
      </c>
      <c r="G16" s="22">
        <f t="shared" si="1"/>
      </c>
      <c r="H16" s="23"/>
      <c r="I16" s="19"/>
      <c r="J16" s="30"/>
      <c r="K16" s="31"/>
      <c r="L16" s="31"/>
      <c r="M16" s="32"/>
      <c r="N16" s="32"/>
    </row>
    <row r="17" spans="1:14" s="2" customFormat="1" ht="19.5" customHeight="1">
      <c r="A17" s="23" t="s">
        <v>551</v>
      </c>
      <c r="B17" s="24" t="s">
        <v>552</v>
      </c>
      <c r="C17" s="25">
        <f>SUMPRODUCT('[1]表三之二（需明确收支对象级次的录入表）'!D$7:D$80*(LEFT('[1]表三之二（需明确收支对象级次的录入表）'!$B$7:$B$80,LEN($A17))=$A17))+SUMPRODUCT('[1]表三之三（其它收支录入表）'!D$6:D$52*(LEFT('[1]表三之三（其它收支录入表）'!$B$6:$B$52,LEN($A17))=$A17))</f>
        <v>44127</v>
      </c>
      <c r="D17" s="21">
        <f>SUMPRODUCT('[1]表三之二（需明确收支对象级次的录入表）'!E$7:E$80*(LEFT('[1]表三之二（需明确收支对象级次的录入表）'!$B$7:$B$80,LEN($A17))=$A17))+SUMPRODUCT('[1]表三之三（其它收支录入表）'!E$6:E$52*(LEFT('[1]表三之三（其它收支录入表）'!$B$6:$B$52,LEN($A17))=$A17))</f>
        <v>79643</v>
      </c>
      <c r="E17" s="26">
        <f>SUMPRODUCT('[1]表三之二（需明确收支对象级次的录入表）'!$I$7:$I$80*(LEFT('[1]表三之二（需明确收支对象级次的录入表）'!$B$7:$B$80,LEN($A17))=$A17))+SUMPRODUCT('[1]表三之三（其它收支录入表）'!F$6:F$52*(LEFT('[1]表三之三（其它收支录入表）'!$B$6:$B$52,LEN($A17))=$A17))</f>
        <v>56637</v>
      </c>
      <c r="F17" s="22">
        <f t="shared" si="0"/>
        <v>1.2834998980216195</v>
      </c>
      <c r="G17" s="22">
        <f t="shared" si="1"/>
        <v>0.7111359441507729</v>
      </c>
      <c r="H17" s="23"/>
      <c r="I17" s="19"/>
      <c r="J17" s="30"/>
      <c r="K17" s="31"/>
      <c r="L17" s="31"/>
      <c r="M17" s="32"/>
      <c r="N17" s="32"/>
    </row>
    <row r="18" spans="1:14" s="2" customFormat="1" ht="19.5" customHeight="1">
      <c r="A18" s="23" t="s">
        <v>553</v>
      </c>
      <c r="B18" s="24" t="s">
        <v>554</v>
      </c>
      <c r="C18" s="27">
        <f>SUMPRODUCT('[1]表三之二（需明确收支对象级次的录入表）'!D$7:D$80*(LEFT('[1]表三之二（需明确收支对象级次的录入表）'!$B$7:$B$80,LEN($A18))=$A18))+SUMPRODUCT('[1]表三之三（其它收支录入表）'!D$6:D$52*(LEFT('[1]表三之三（其它收支录入表）'!$B$6:$B$52,LEN($A18))=$A18))</f>
        <v>0</v>
      </c>
      <c r="D18" s="27">
        <f>SUMPRODUCT('[1]表三之二（需明确收支对象级次的录入表）'!E$7:E$80*(LEFT('[1]表三之二（需明确收支对象级次的录入表）'!$B$7:$B$80,LEN($A18))=$A18))+SUMPRODUCT('[1]表三之三（其它收支录入表）'!E$6:E$52*(LEFT('[1]表三之三（其它收支录入表）'!$B$6:$B$52,LEN($A18))=$A18))</f>
        <v>0</v>
      </c>
      <c r="E18" s="27">
        <f>SUMPRODUCT('[1]表三之二（需明确收支对象级次的录入表）'!$I$7:$I$80*(LEFT('[1]表三之二（需明确收支对象级次的录入表）'!$B$7:$B$80,LEN($A18))=$A18))+SUMPRODUCT('[1]表三之三（其它收支录入表）'!F$6:F$52*(LEFT('[1]表三之三（其它收支录入表）'!$B$6:$B$52,LEN($A18))=$A18))</f>
        <v>0</v>
      </c>
      <c r="F18" s="22">
        <f t="shared" si="0"/>
      </c>
      <c r="G18" s="22">
        <f t="shared" si="1"/>
      </c>
      <c r="H18" s="23"/>
      <c r="I18" s="19"/>
      <c r="J18" s="30"/>
      <c r="K18" s="31"/>
      <c r="L18" s="31"/>
      <c r="M18" s="32"/>
      <c r="N18" s="32"/>
    </row>
    <row r="19" spans="1:14" s="2" customFormat="1" ht="19.5" customHeight="1">
      <c r="A19" s="23" t="s">
        <v>555</v>
      </c>
      <c r="B19" s="24" t="s">
        <v>556</v>
      </c>
      <c r="C19" s="27">
        <f>SUMPRODUCT('[1]表三之二（需明确收支对象级次的录入表）'!D$7:D$80*(LEFT('[1]表三之二（需明确收支对象级次的录入表）'!$B$7:$B$80,LEN($A19))=$A19))+SUMPRODUCT('[1]表三之三（其它收支录入表）'!D$6:D$52*(LEFT('[1]表三之三（其它收支录入表）'!$B$6:$B$52,LEN($A19))=$A19))</f>
        <v>4110</v>
      </c>
      <c r="D19" s="27">
        <f>SUMPRODUCT('[1]表三之二（需明确收支对象级次的录入表）'!E$7:E$80*(LEFT('[1]表三之二（需明确收支对象级次的录入表）'!$B$7:$B$80,LEN($A19))=$A19))+SUMPRODUCT('[1]表三之三（其它收支录入表）'!E$6:E$52*(LEFT('[1]表三之三（其它收支录入表）'!$B$6:$B$52,LEN($A19))=$A19))</f>
        <v>21251</v>
      </c>
      <c r="E19" s="27">
        <f>SUMPRODUCT('[1]表三之二（需明确收支对象级次的录入表）'!$I$7:$I$80*(LEFT('[1]表三之二（需明确收支对象级次的录入表）'!$B$7:$B$80,LEN($A19))=$A19))+SUMPRODUCT('[1]表三之三（其它收支录入表）'!F$6:F$52*(LEFT('[1]表三之三（其它收支录入表）'!$B$6:$B$52,LEN($A19))=$A19))</f>
        <v>21110</v>
      </c>
      <c r="F19" s="22">
        <f t="shared" si="0"/>
        <v>5.13625304136253</v>
      </c>
      <c r="G19" s="22">
        <f t="shared" si="1"/>
        <v>0.9933650181167945</v>
      </c>
      <c r="H19" s="23"/>
      <c r="I19" s="19"/>
      <c r="J19" s="30"/>
      <c r="K19" s="31"/>
      <c r="L19" s="31"/>
      <c r="M19" s="32"/>
      <c r="N19" s="32"/>
    </row>
    <row r="20" spans="1:14" s="2" customFormat="1" ht="19.5" customHeight="1">
      <c r="A20" s="23" t="s">
        <v>557</v>
      </c>
      <c r="B20" s="24" t="s">
        <v>558</v>
      </c>
      <c r="C20" s="27">
        <f>SUMPRODUCT('[1]表三之二（需明确收支对象级次的录入表）'!D$7:D$80*(LEFT('[1]表三之二（需明确收支对象级次的录入表）'!$B$7:$B$80,LEN($A20))=$A20))+SUMPRODUCT('[1]表三之三（其它收支录入表）'!D$6:D$52*(LEFT('[1]表三之三（其它收支录入表）'!$B$6:$B$52,LEN($A20))=$A20))</f>
        <v>1404</v>
      </c>
      <c r="D20" s="27">
        <f>SUMPRODUCT('[1]表三之二（需明确收支对象级次的录入表）'!E$7:E$80*(LEFT('[1]表三之二（需明确收支对象级次的录入表）'!$B$7:$B$80,LEN($A20))=$A20))+SUMPRODUCT('[1]表三之三（其它收支录入表）'!E$6:E$52*(LEFT('[1]表三之三（其它收支录入表）'!$B$6:$B$52,LEN($A20))=$A20))</f>
        <v>1813</v>
      </c>
      <c r="E20" s="27">
        <f>SUMPRODUCT('[1]表三之二（需明确收支对象级次的录入表）'!$I$7:$I$80*(LEFT('[1]表三之二（需明确收支对象级次的录入表）'!$B$7:$B$80,LEN($A20))=$A20))+SUMPRODUCT('[1]表三之三（其它收支录入表）'!F$6:F$52*(LEFT('[1]表三之三（其它收支录入表）'!$B$6:$B$52,LEN($A20))=$A20))</f>
        <v>1869</v>
      </c>
      <c r="F20" s="22">
        <f t="shared" si="0"/>
        <v>1.3311965811965811</v>
      </c>
      <c r="G20" s="22">
        <f t="shared" si="1"/>
        <v>1.0308880308880308</v>
      </c>
      <c r="H20" s="23"/>
      <c r="I20" s="19"/>
      <c r="J20" s="30"/>
      <c r="K20" s="31"/>
      <c r="L20" s="31"/>
      <c r="M20" s="32"/>
      <c r="N20" s="32"/>
    </row>
    <row r="21" spans="1:14" s="2" customFormat="1" ht="19.5" customHeight="1">
      <c r="A21" s="23" t="s">
        <v>559</v>
      </c>
      <c r="B21" s="24" t="s">
        <v>560</v>
      </c>
      <c r="C21" s="27">
        <f>SUMPRODUCT('[1]表三之二（需明确收支对象级次的录入表）'!D$7:D$80*(LEFT('[1]表三之二（需明确收支对象级次的录入表）'!$B$7:$B$80,LEN($A21))=$A21))+SUMPRODUCT('[1]表三之三（其它收支录入表）'!D$6:D$52*(LEFT('[1]表三之三（其它收支录入表）'!$B$6:$B$52,LEN($A21))=$A21))</f>
        <v>2876</v>
      </c>
      <c r="D21" s="27">
        <f>SUMPRODUCT('[1]表三之二（需明确收支对象级次的录入表）'!E$7:E$80*(LEFT('[1]表三之二（需明确收支对象级次的录入表）'!$B$7:$B$80,LEN($A21))=$A21))+SUMPRODUCT('[1]表三之三（其它收支录入表）'!E$6:E$52*(LEFT('[1]表三之三（其它收支录入表）'!$B$6:$B$52,LEN($A21))=$A21))</f>
        <v>2986</v>
      </c>
      <c r="E21" s="27">
        <f>SUMPRODUCT('[1]表三之二（需明确收支对象级次的录入表）'!$I$7:$I$80*(LEFT('[1]表三之二（需明确收支对象级次的录入表）'!$B$7:$B$80,LEN($A21))=$A21))+SUMPRODUCT('[1]表三之三（其它收支录入表）'!F$6:F$52*(LEFT('[1]表三之三（其它收支录入表）'!$B$6:$B$52,LEN($A21))=$A21))</f>
        <v>1889</v>
      </c>
      <c r="F21" s="22">
        <f t="shared" si="0"/>
        <v>0.6568150208623088</v>
      </c>
      <c r="G21" s="22">
        <f t="shared" si="1"/>
        <v>0.6326188881446752</v>
      </c>
      <c r="H21" s="23"/>
      <c r="I21" s="19"/>
      <c r="J21" s="30"/>
      <c r="K21" s="31"/>
      <c r="L21" s="31"/>
      <c r="M21" s="32"/>
      <c r="N21" s="32"/>
    </row>
    <row r="22" spans="1:14" s="2" customFormat="1" ht="19.5" customHeight="1">
      <c r="A22" s="23" t="s">
        <v>561</v>
      </c>
      <c r="B22" s="24" t="s">
        <v>562</v>
      </c>
      <c r="C22" s="27">
        <f>SUMPRODUCT('[1]表三之二（需明确收支对象级次的录入表）'!D$7:D$80*(LEFT('[1]表三之二（需明确收支对象级次的录入表）'!$B$7:$B$80,LEN($A22))=$A22))+SUMPRODUCT('[1]表三之三（其它收支录入表）'!D$6:D$52*(LEFT('[1]表三之三（其它收支录入表）'!$B$6:$B$52,LEN($A22))=$A22))</f>
        <v>0</v>
      </c>
      <c r="D22" s="27">
        <f>SUMPRODUCT('[1]表三之二（需明确收支对象级次的录入表）'!E$7:E$80*(LEFT('[1]表三之二（需明确收支对象级次的录入表）'!$B$7:$B$80,LEN($A22))=$A22))+SUMPRODUCT('[1]表三之三（其它收支录入表）'!E$6:E$52*(LEFT('[1]表三之三（其它收支录入表）'!$B$6:$B$52,LEN($A22))=$A22))</f>
        <v>0</v>
      </c>
      <c r="E22" s="27">
        <f>SUMPRODUCT('[1]表三之二（需明确收支对象级次的录入表）'!$I$7:$I$80*(LEFT('[1]表三之二（需明确收支对象级次的录入表）'!$B$7:$B$80,LEN($A22))=$A22))+SUMPRODUCT('[1]表三之三（其它收支录入表）'!F$6:F$52*(LEFT('[1]表三之三（其它收支录入表）'!$B$6:$B$52,LEN($A22))=$A22))</f>
        <v>0</v>
      </c>
      <c r="F22" s="22">
        <f t="shared" si="0"/>
      </c>
      <c r="G22" s="22">
        <f t="shared" si="1"/>
      </c>
      <c r="H22" s="23"/>
      <c r="I22" s="19"/>
      <c r="J22" s="30"/>
      <c r="K22" s="31"/>
      <c r="L22" s="31"/>
      <c r="M22" s="32"/>
      <c r="N22" s="32"/>
    </row>
    <row r="23" spans="1:14" s="2" customFormat="1" ht="19.5" customHeight="1">
      <c r="A23" s="23" t="s">
        <v>563</v>
      </c>
      <c r="B23" s="24" t="s">
        <v>564</v>
      </c>
      <c r="C23" s="27">
        <f>SUMPRODUCT('[1]表三之二（需明确收支对象级次的录入表）'!D$7:D$80*(LEFT('[1]表三之二（需明确收支对象级次的录入表）'!$B$7:$B$80,LEN($A23))=$A23))+SUMPRODUCT('[1]表三之三（其它收支录入表）'!D$6:D$52*(LEFT('[1]表三之三（其它收支录入表）'!$B$6:$B$52,LEN($A23))=$A23))</f>
        <v>0</v>
      </c>
      <c r="D23" s="27">
        <f>SUMPRODUCT('[1]表三之二（需明确收支对象级次的录入表）'!E$7:E$80*(LEFT('[1]表三之二（需明确收支对象级次的录入表）'!$B$7:$B$80,LEN($A23))=$A23))+SUMPRODUCT('[1]表三之三（其它收支录入表）'!E$6:E$52*(LEFT('[1]表三之三（其它收支录入表）'!$B$6:$B$52,LEN($A23))=$A23))</f>
        <v>0</v>
      </c>
      <c r="E23" s="27">
        <f>SUMPRODUCT('[1]表三之二（需明确收支对象级次的录入表）'!$I$7:$I$80*(LEFT('[1]表三之二（需明确收支对象级次的录入表）'!$B$7:$B$80,LEN($A23))=$A23))+SUMPRODUCT('[1]表三之三（其它收支录入表）'!F$6:F$52*(LEFT('[1]表三之三（其它收支录入表）'!$B$6:$B$52,LEN($A23))=$A23))</f>
        <v>0</v>
      </c>
      <c r="F23" s="22">
        <f t="shared" si="0"/>
      </c>
      <c r="G23" s="22">
        <f t="shared" si="1"/>
      </c>
      <c r="H23" s="23"/>
      <c r="I23" s="19"/>
      <c r="J23" s="30"/>
      <c r="K23" s="31"/>
      <c r="L23" s="31"/>
      <c r="M23" s="32"/>
      <c r="N23" s="32"/>
    </row>
    <row r="24" spans="1:14" s="2" customFormat="1" ht="19.5" customHeight="1">
      <c r="A24" s="23" t="s">
        <v>565</v>
      </c>
      <c r="B24" s="24" t="s">
        <v>566</v>
      </c>
      <c r="C24" s="27">
        <f>SUMPRODUCT('[1]表三之二（需明确收支对象级次的录入表）'!D$7:D$80*(LEFT('[1]表三之二（需明确收支对象级次的录入表）'!$B$7:$B$80,LEN($A24))=$A24))+SUMPRODUCT('[1]表三之三（其它收支录入表）'!D$6:D$52*(LEFT('[1]表三之三（其它收支录入表）'!$B$6:$B$52,LEN($A24))=$A24))</f>
        <v>0</v>
      </c>
      <c r="D24" s="27">
        <f>SUMPRODUCT('[1]表三之二（需明确收支对象级次的录入表）'!E$7:E$80*(LEFT('[1]表三之二（需明确收支对象级次的录入表）'!$B$7:$B$80,LEN($A24))=$A24))+SUMPRODUCT('[1]表三之三（其它收支录入表）'!E$6:E$52*(LEFT('[1]表三之三（其它收支录入表）'!$B$6:$B$52,LEN($A24))=$A24))</f>
        <v>0</v>
      </c>
      <c r="E24" s="27">
        <f>SUMPRODUCT('[1]表三之二（需明确收支对象级次的录入表）'!$I$7:$I$80*(LEFT('[1]表三之二（需明确收支对象级次的录入表）'!$B$7:$B$80,LEN($A24))=$A24))+SUMPRODUCT('[1]表三之三（其它收支录入表）'!F$6:F$52*(LEFT('[1]表三之三（其它收支录入表）'!$B$6:$B$52,LEN($A24))=$A24))</f>
        <v>0</v>
      </c>
      <c r="F24" s="22">
        <f t="shared" si="0"/>
      </c>
      <c r="G24" s="22">
        <f t="shared" si="1"/>
      </c>
      <c r="H24" s="23"/>
      <c r="I24" s="19"/>
      <c r="J24" s="30"/>
      <c r="K24" s="31"/>
      <c r="L24" s="31"/>
      <c r="M24" s="32"/>
      <c r="N24" s="32"/>
    </row>
    <row r="25" spans="1:14" s="2" customFormat="1" ht="19.5" customHeight="1">
      <c r="A25" s="23" t="s">
        <v>567</v>
      </c>
      <c r="B25" s="24" t="s">
        <v>568</v>
      </c>
      <c r="C25" s="27">
        <f>SUMPRODUCT('[1]表三之二（需明确收支对象级次的录入表）'!D$7:D$80*(LEFT('[1]表三之二（需明确收支对象级次的录入表）'!$B$7:$B$80,LEN($A25))=$A25))+SUMPRODUCT('[1]表三之三（其它收支录入表）'!D$6:D$52*(LEFT('[1]表三之三（其它收支录入表）'!$B$6:$B$52,LEN($A25))=$A25))</f>
        <v>0</v>
      </c>
      <c r="D25" s="27">
        <f>SUMPRODUCT('[1]表三之二（需明确收支对象级次的录入表）'!E$7:E$80*(LEFT('[1]表三之二（需明确收支对象级次的录入表）'!$B$7:$B$80,LEN($A25))=$A25))+SUMPRODUCT('[1]表三之三（其它收支录入表）'!E$6:E$52*(LEFT('[1]表三之三（其它收支录入表）'!$B$6:$B$52,LEN($A25))=$A25))</f>
        <v>0</v>
      </c>
      <c r="E25" s="27">
        <f>SUMPRODUCT('[1]表三之二（需明确收支对象级次的录入表）'!$I$7:$I$80*(LEFT('[1]表三之二（需明确收支对象级次的录入表）'!$B$7:$B$80,LEN($A25))=$A25))+SUMPRODUCT('[1]表三之三（其它收支录入表）'!F$6:F$52*(LEFT('[1]表三之三（其它收支录入表）'!$B$6:$B$52,LEN($A25))=$A25))</f>
        <v>0</v>
      </c>
      <c r="F25" s="22">
        <f t="shared" si="0"/>
      </c>
      <c r="G25" s="22">
        <f t="shared" si="1"/>
      </c>
      <c r="H25" s="23"/>
      <c r="I25" s="19"/>
      <c r="J25" s="30"/>
      <c r="K25" s="31"/>
      <c r="L25" s="31"/>
      <c r="M25" s="32"/>
      <c r="N25" s="32"/>
    </row>
    <row r="26" spans="1:14" s="2" customFormat="1" ht="19.5" customHeight="1">
      <c r="A26" s="23" t="s">
        <v>569</v>
      </c>
      <c r="B26" s="24" t="s">
        <v>570</v>
      </c>
      <c r="C26" s="27">
        <f>SUMPRODUCT('[1]表三之二（需明确收支对象级次的录入表）'!D$7:D$80*(LEFT('[1]表三之二（需明确收支对象级次的录入表）'!$B$7:$B$80,LEN($A26))=$A26))+SUMPRODUCT('[1]表三之三（其它收支录入表）'!D$6:D$52*(LEFT('[1]表三之三（其它收支录入表）'!$B$6:$B$52,LEN($A26))=$A26))</f>
        <v>4569</v>
      </c>
      <c r="D26" s="27">
        <f>SUMPRODUCT('[1]表三之二（需明确收支对象级次的录入表）'!E$7:E$80*(LEFT('[1]表三之二（需明确收支对象级次的录入表）'!$B$7:$B$80,LEN($A26))=$A26))+SUMPRODUCT('[1]表三之三（其它收支录入表）'!E$6:E$52*(LEFT('[1]表三之三（其它收支录入表）'!$B$6:$B$52,LEN($A26))=$A26))</f>
        <v>4569</v>
      </c>
      <c r="E26" s="27">
        <f>SUMPRODUCT('[1]表三之二（需明确收支对象级次的录入表）'!$I$7:$I$80*(LEFT('[1]表三之二（需明确收支对象级次的录入表）'!$B$7:$B$80,LEN($A26))=$A26))+SUMPRODUCT('[1]表三之三（其它收支录入表）'!F$6:F$52*(LEFT('[1]表三之三（其它收支录入表）'!$B$6:$B$52,LEN($A26))=$A26))</f>
        <v>4569</v>
      </c>
      <c r="F26" s="22">
        <f t="shared" si="0"/>
        <v>1</v>
      </c>
      <c r="G26" s="22">
        <f t="shared" si="1"/>
        <v>1</v>
      </c>
      <c r="H26" s="23"/>
      <c r="I26" s="19"/>
      <c r="J26" s="30"/>
      <c r="K26" s="31"/>
      <c r="L26" s="31"/>
      <c r="M26" s="32"/>
      <c r="N26" s="32"/>
    </row>
    <row r="27" spans="1:14" s="2" customFormat="1" ht="19.5" customHeight="1">
      <c r="A27" s="23" t="s">
        <v>571</v>
      </c>
      <c r="B27" s="24" t="s">
        <v>572</v>
      </c>
      <c r="C27" s="27">
        <f>SUMPRODUCT('[1]表三之二（需明确收支对象级次的录入表）'!D$7:D$80*(LEFT('[1]表三之二（需明确收支对象级次的录入表）'!$B$7:$B$80,LEN($A27))=$A27))+SUMPRODUCT('[1]表三之三（其它收支录入表）'!D$6:D$52*(LEFT('[1]表三之三（其它收支录入表）'!$B$6:$B$52,LEN($A27))=$A27))</f>
        <v>0</v>
      </c>
      <c r="D27" s="27">
        <f>SUMPRODUCT('[1]表三之二（需明确收支对象级次的录入表）'!E$7:E$80*(LEFT('[1]表三之二（需明确收支对象级次的录入表）'!$B$7:$B$80,LEN($A27))=$A27))+SUMPRODUCT('[1]表三之三（其它收支录入表）'!E$6:E$52*(LEFT('[1]表三之三（其它收支录入表）'!$B$6:$B$52,LEN($A27))=$A27))</f>
        <v>0</v>
      </c>
      <c r="E27" s="27">
        <f>SUMPRODUCT('[1]表三之二（需明确收支对象级次的录入表）'!$I$7:$I$80*(LEFT('[1]表三之二（需明确收支对象级次的录入表）'!$B$7:$B$80,LEN($A27))=$A27))+SUMPRODUCT('[1]表三之三（其它收支录入表）'!F$6:F$52*(LEFT('[1]表三之三（其它收支录入表）'!$B$6:$B$52,LEN($A27))=$A27))</f>
        <v>0</v>
      </c>
      <c r="F27" s="22">
        <f t="shared" si="0"/>
      </c>
      <c r="G27" s="22">
        <f t="shared" si="1"/>
      </c>
      <c r="H27" s="23"/>
      <c r="I27" s="19"/>
      <c r="J27" s="30"/>
      <c r="K27" s="31"/>
      <c r="L27" s="31"/>
      <c r="M27" s="32"/>
      <c r="N27" s="32"/>
    </row>
    <row r="28" spans="1:14" s="2" customFormat="1" ht="19.5" customHeight="1">
      <c r="A28" s="23" t="s">
        <v>573</v>
      </c>
      <c r="B28" s="24" t="s">
        <v>574</v>
      </c>
      <c r="C28" s="27">
        <f>SUMPRODUCT('[1]表三之二（需明确收支对象级次的录入表）'!D$7:D$80*(LEFT('[1]表三之二（需明确收支对象级次的录入表）'!$B$7:$B$80,LEN($A28))=$A28))+SUMPRODUCT('[1]表三之三（其它收支录入表）'!D$6:D$52*(LEFT('[1]表三之三（其它收支录入表）'!$B$6:$B$52,LEN($A28))=$A28))</f>
        <v>0</v>
      </c>
      <c r="D28" s="27">
        <f>SUMPRODUCT('[1]表三之二（需明确收支对象级次的录入表）'!E$7:E$80*(LEFT('[1]表三之二（需明确收支对象级次的录入表）'!$B$7:$B$80,LEN($A28))=$A28))+SUMPRODUCT('[1]表三之三（其它收支录入表）'!E$6:E$52*(LEFT('[1]表三之三（其它收支录入表）'!$B$6:$B$52,LEN($A28))=$A28))</f>
        <v>0</v>
      </c>
      <c r="E28" s="27">
        <f>SUMPRODUCT('[1]表三之二（需明确收支对象级次的录入表）'!$I$7:$I$80*(LEFT('[1]表三之二（需明确收支对象级次的录入表）'!$B$7:$B$80,LEN($A28))=$A28))+SUMPRODUCT('[1]表三之三（其它收支录入表）'!F$6:F$52*(LEFT('[1]表三之三（其它收支录入表）'!$B$6:$B$52,LEN($A28))=$A28))</f>
        <v>0</v>
      </c>
      <c r="F28" s="22">
        <f t="shared" si="0"/>
      </c>
      <c r="G28" s="22">
        <f t="shared" si="1"/>
      </c>
      <c r="H28" s="23"/>
      <c r="I28" s="19"/>
      <c r="J28" s="30"/>
      <c r="K28" s="31"/>
      <c r="L28" s="31"/>
      <c r="M28" s="32"/>
      <c r="N28" s="32"/>
    </row>
    <row r="29" spans="1:14" s="2" customFormat="1" ht="19.5" customHeight="1">
      <c r="A29" s="23" t="s">
        <v>575</v>
      </c>
      <c r="B29" s="24" t="s">
        <v>576</v>
      </c>
      <c r="C29" s="27">
        <f>SUMPRODUCT('[1]表三之二（需明确收支对象级次的录入表）'!D$7:D$80*(LEFT('[1]表三之二（需明确收支对象级次的录入表）'!$B$7:$B$80,LEN($A29))=$A29))+SUMPRODUCT('[1]表三之三（其它收支录入表）'!D$6:D$52*(LEFT('[1]表三之三（其它收支录入表）'!$B$6:$B$52,LEN($A29))=$A29))</f>
        <v>0</v>
      </c>
      <c r="D29" s="27">
        <f>SUMPRODUCT('[1]表三之二（需明确收支对象级次的录入表）'!E$7:E$80*(LEFT('[1]表三之二（需明确收支对象级次的录入表）'!$B$7:$B$80,LEN($A29))=$A29))+SUMPRODUCT('[1]表三之三（其它收支录入表）'!E$6:E$52*(LEFT('[1]表三之三（其它收支录入表）'!$B$6:$B$52,LEN($A29))=$A29))</f>
        <v>0</v>
      </c>
      <c r="E29" s="27">
        <f>SUMPRODUCT('[1]表三之二（需明确收支对象级次的录入表）'!$I$7:$I$80*(LEFT('[1]表三之二（需明确收支对象级次的录入表）'!$B$7:$B$80,LEN($A29))=$A29))+SUMPRODUCT('[1]表三之三（其它收支录入表）'!F$6:F$52*(LEFT('[1]表三之三（其它收支录入表）'!$B$6:$B$52,LEN($A29))=$A29))</f>
        <v>0</v>
      </c>
      <c r="F29" s="22">
        <f t="shared" si="0"/>
      </c>
      <c r="G29" s="22">
        <f t="shared" si="1"/>
      </c>
      <c r="H29" s="23"/>
      <c r="I29" s="19"/>
      <c r="J29" s="30"/>
      <c r="K29" s="31"/>
      <c r="L29" s="31"/>
      <c r="M29" s="32"/>
      <c r="N29" s="32"/>
    </row>
    <row r="30" spans="1:14" s="2" customFormat="1" ht="19.5" customHeight="1">
      <c r="A30" s="23" t="s">
        <v>577</v>
      </c>
      <c r="B30" s="24" t="s">
        <v>578</v>
      </c>
      <c r="C30" s="27">
        <f>SUMPRODUCT('[1]表三之二（需明确收支对象级次的录入表）'!D$7:D$80*(LEFT('[1]表三之二（需明确收支对象级次的录入表）'!$B$7:$B$80,LEN($A30))=$A30))+SUMPRODUCT('[1]表三之三（其它收支录入表）'!D$6:D$52*(LEFT('[1]表三之三（其它收支录入表）'!$B$6:$B$52,LEN($A30))=$A30))</f>
        <v>0</v>
      </c>
      <c r="D30" s="27">
        <f>SUMPRODUCT('[1]表三之二（需明确收支对象级次的录入表）'!E$7:E$80*(LEFT('[1]表三之二（需明确收支对象级次的录入表）'!$B$7:$B$80,LEN($A30))=$A30))+SUMPRODUCT('[1]表三之三（其它收支录入表）'!E$6:E$52*(LEFT('[1]表三之三（其它收支录入表）'!$B$6:$B$52,LEN($A30))=$A30))</f>
        <v>0</v>
      </c>
      <c r="E30" s="27">
        <f>SUMPRODUCT('[1]表三之二（需明确收支对象级次的录入表）'!$I$7:$I$80*(LEFT('[1]表三之二（需明确收支对象级次的录入表）'!$B$7:$B$80,LEN($A30))=$A30))+SUMPRODUCT('[1]表三之三（其它收支录入表）'!F$6:F$52*(LEFT('[1]表三之三（其它收支录入表）'!$B$6:$B$52,LEN($A30))=$A30))</f>
        <v>0</v>
      </c>
      <c r="F30" s="22">
        <f t="shared" si="0"/>
      </c>
      <c r="G30" s="22">
        <f t="shared" si="1"/>
      </c>
      <c r="H30" s="23"/>
      <c r="I30" s="33"/>
      <c r="J30" s="30"/>
      <c r="K30" s="31"/>
      <c r="L30" s="31"/>
      <c r="M30" s="32"/>
      <c r="N30" s="32"/>
    </row>
    <row r="31" spans="1:14" s="2" customFormat="1" ht="19.5" customHeight="1">
      <c r="A31" s="23" t="s">
        <v>579</v>
      </c>
      <c r="B31" s="24" t="s">
        <v>580</v>
      </c>
      <c r="C31" s="27">
        <f>SUMPRODUCT('[1]表三之二（需明确收支对象级次的录入表）'!D$7:D$80*(LEFT('[1]表三之二（需明确收支对象级次的录入表）'!$B$7:$B$80,LEN($A31))=$A31))+SUMPRODUCT('[1]表三之三（其它收支录入表）'!D$6:D$52*(LEFT('[1]表三之三（其它收支录入表）'!$B$6:$B$52,LEN($A31))=$A31))</f>
        <v>0</v>
      </c>
      <c r="D31" s="27">
        <f>SUMPRODUCT('[1]表三之二（需明确收支对象级次的录入表）'!E$7:E$80*(LEFT('[1]表三之二（需明确收支对象级次的录入表）'!$B$7:$B$80,LEN($A31))=$A31))+SUMPRODUCT('[1]表三之三（其它收支录入表）'!E$6:E$52*(LEFT('[1]表三之三（其它收支录入表）'!$B$6:$B$52,LEN($A31))=$A31))</f>
        <v>0</v>
      </c>
      <c r="E31" s="27">
        <f>SUMPRODUCT('[1]表三之二（需明确收支对象级次的录入表）'!$I$7:$I$80*(LEFT('[1]表三之二（需明确收支对象级次的录入表）'!$B$7:$B$80,LEN($A31))=$A31))+SUMPRODUCT('[1]表三之三（其它收支录入表）'!F$6:F$52*(LEFT('[1]表三之三（其它收支录入表）'!$B$6:$B$52,LEN($A31))=$A31))</f>
        <v>0</v>
      </c>
      <c r="F31" s="22">
        <f t="shared" si="0"/>
      </c>
      <c r="G31" s="22">
        <f t="shared" si="1"/>
      </c>
      <c r="H31" s="23"/>
      <c r="I31" s="19"/>
      <c r="J31" s="30"/>
      <c r="K31" s="31"/>
      <c r="L31" s="31"/>
      <c r="M31" s="32"/>
      <c r="N31" s="32"/>
    </row>
    <row r="32" spans="1:14" s="2" customFormat="1" ht="19.5" customHeight="1">
      <c r="A32" s="23" t="s">
        <v>581</v>
      </c>
      <c r="B32" s="24" t="s">
        <v>582</v>
      </c>
      <c r="C32" s="27">
        <f>SUMPRODUCT('[1]表三之二（需明确收支对象级次的录入表）'!D$7:D$80*(LEFT('[1]表三之二（需明确收支对象级次的录入表）'!$B$7:$B$80,LEN($A32))=$A32))+SUMPRODUCT('[1]表三之三（其它收支录入表）'!D$6:D$52*(LEFT('[1]表三之三（其它收支录入表）'!$B$6:$B$52,LEN($A32))=$A32))</f>
        <v>0</v>
      </c>
      <c r="D32" s="27">
        <f>SUMPRODUCT('[1]表三之二（需明确收支对象级次的录入表）'!E$7:E$80*(LEFT('[1]表三之二（需明确收支对象级次的录入表）'!$B$7:$B$80,LEN($A32))=$A32))+SUMPRODUCT('[1]表三之三（其它收支录入表）'!E$6:E$52*(LEFT('[1]表三之三（其它收支录入表）'!$B$6:$B$52,LEN($A32))=$A32))</f>
        <v>0</v>
      </c>
      <c r="E32" s="27">
        <f>SUMPRODUCT('[1]表三之二（需明确收支对象级次的录入表）'!$I$7:$I$80*(LEFT('[1]表三之二（需明确收支对象级次的录入表）'!$B$7:$B$80,LEN($A32))=$A32))+SUMPRODUCT('[1]表三之三（其它收支录入表）'!F$6:F$52*(LEFT('[1]表三之三（其它收支录入表）'!$B$6:$B$52,LEN($A32))=$A32))</f>
        <v>0</v>
      </c>
      <c r="F32" s="22">
        <f t="shared" si="0"/>
      </c>
      <c r="G32" s="22">
        <f t="shared" si="1"/>
      </c>
      <c r="H32" s="23"/>
      <c r="I32" s="19"/>
      <c r="J32" s="30"/>
      <c r="K32" s="31"/>
      <c r="L32" s="31"/>
      <c r="M32" s="32"/>
      <c r="N32" s="32"/>
    </row>
    <row r="33" spans="1:14" s="2" customFormat="1" ht="19.5" customHeight="1">
      <c r="A33" s="23" t="s">
        <v>583</v>
      </c>
      <c r="B33" s="24" t="s">
        <v>584</v>
      </c>
      <c r="C33" s="27">
        <f>SUMPRODUCT('[1]表三之二（需明确收支对象级次的录入表）'!D$7:D$80*(LEFT('[1]表三之二（需明确收支对象级次的录入表）'!$B$7:$B$80,LEN($A33))=$A33))+SUMPRODUCT('[1]表三之三（其它收支录入表）'!D$6:D$52*(LEFT('[1]表三之三（其它收支录入表）'!$B$6:$B$52,LEN($A33))=$A33))</f>
        <v>0</v>
      </c>
      <c r="D33" s="27">
        <f>SUMPRODUCT('[1]表三之二（需明确收支对象级次的录入表）'!E$7:E$80*(LEFT('[1]表三之二（需明确收支对象级次的录入表）'!$B$7:$B$80,LEN($A33))=$A33))+SUMPRODUCT('[1]表三之三（其它收支录入表）'!E$6:E$52*(LEFT('[1]表三之三（其它收支录入表）'!$B$6:$B$52,LEN($A33))=$A33))</f>
        <v>0</v>
      </c>
      <c r="E33" s="27">
        <f>SUMPRODUCT('[1]表三之二（需明确收支对象级次的录入表）'!$I$7:$I$80*(LEFT('[1]表三之二（需明确收支对象级次的录入表）'!$B$7:$B$80,LEN($A33))=$A33))+SUMPRODUCT('[1]表三之三（其它收支录入表）'!F$6:F$52*(LEFT('[1]表三之三（其它收支录入表）'!$B$6:$B$52,LEN($A33))=$A33))</f>
        <v>0</v>
      </c>
      <c r="F33" s="22">
        <f t="shared" si="0"/>
      </c>
      <c r="G33" s="22">
        <f t="shared" si="1"/>
      </c>
      <c r="H33" s="23"/>
      <c r="I33" s="19"/>
      <c r="J33" s="30"/>
      <c r="K33" s="31"/>
      <c r="L33" s="31"/>
      <c r="M33" s="32"/>
      <c r="N33" s="32"/>
    </row>
    <row r="34" spans="1:14" s="2" customFormat="1" ht="19.5" customHeight="1">
      <c r="A34" s="23" t="s">
        <v>585</v>
      </c>
      <c r="B34" s="24" t="s">
        <v>586</v>
      </c>
      <c r="C34" s="27">
        <f>SUMPRODUCT('[1]表三之二（需明确收支对象级次的录入表）'!D$7:D$80*(LEFT('[1]表三之二（需明确收支对象级次的录入表）'!$B$7:$B$80,LEN($A34))=$A34))+SUMPRODUCT('[1]表三之三（其它收支录入表）'!D$6:D$52*(LEFT('[1]表三之三（其它收支录入表）'!$B$6:$B$52,LEN($A34))=$A34))</f>
        <v>0</v>
      </c>
      <c r="D34" s="27">
        <f>SUMPRODUCT('[1]表三之二（需明确收支对象级次的录入表）'!E$7:E$80*(LEFT('[1]表三之二（需明确收支对象级次的录入表）'!$B$7:$B$80,LEN($A34))=$A34))+SUMPRODUCT('[1]表三之三（其它收支录入表）'!E$6:E$52*(LEFT('[1]表三之三（其它收支录入表）'!$B$6:$B$52,LEN($A34))=$A34))</f>
        <v>238</v>
      </c>
      <c r="E34" s="27">
        <f>SUMPRODUCT('[1]表三之二（需明确收支对象级次的录入表）'!$I$7:$I$80*(LEFT('[1]表三之二（需明确收支对象级次的录入表）'!$B$7:$B$80,LEN($A34))=$A34))+SUMPRODUCT('[1]表三之三（其它收支录入表）'!F$6:F$52*(LEFT('[1]表三之三（其它收支录入表）'!$B$6:$B$52,LEN($A34))=$A34))</f>
        <v>0</v>
      </c>
      <c r="F34" s="22">
        <f t="shared" si="0"/>
      </c>
      <c r="G34" s="22">
        <f t="shared" si="1"/>
        <v>0</v>
      </c>
      <c r="H34" s="23"/>
      <c r="I34" s="19"/>
      <c r="J34" s="30"/>
      <c r="K34" s="31"/>
      <c r="L34" s="31"/>
      <c r="M34" s="32"/>
      <c r="N34" s="32"/>
    </row>
    <row r="35" spans="1:14" s="2" customFormat="1" ht="19.5" customHeight="1">
      <c r="A35" s="23" t="s">
        <v>587</v>
      </c>
      <c r="B35" s="24" t="s">
        <v>588</v>
      </c>
      <c r="C35" s="27">
        <f>SUMPRODUCT('[1]表三之二（需明确收支对象级次的录入表）'!D$7:D$80*(LEFT('[1]表三之二（需明确收支对象级次的录入表）'!$B$7:$B$80,LEN($A35))=$A35))+SUMPRODUCT('[1]表三之三（其它收支录入表）'!D$6:D$52*(LEFT('[1]表三之三（其它收支录入表）'!$B$6:$B$52,LEN($A35))=$A35))</f>
        <v>4664</v>
      </c>
      <c r="D35" s="27">
        <f>SUMPRODUCT('[1]表三之二（需明确收支对象级次的录入表）'!E$7:E$80*(LEFT('[1]表三之二（需明确收支对象级次的录入表）'!$B$7:$B$80,LEN($A35))=$A35))+SUMPRODUCT('[1]表三之三（其它收支录入表）'!E$6:E$52*(LEFT('[1]表三之三（其它收支录入表）'!$B$6:$B$52,LEN($A35))=$A35))</f>
        <v>4666</v>
      </c>
      <c r="E35" s="27">
        <f>SUMPRODUCT('[1]表三之二（需明确收支对象级次的录入表）'!$I$7:$I$80*(LEFT('[1]表三之二（需明确收支对象级次的录入表）'!$B$7:$B$80,LEN($A35))=$A35))+SUMPRODUCT('[1]表三之三（其它收支录入表）'!F$6:F$52*(LEFT('[1]表三之三（其它收支录入表）'!$B$6:$B$52,LEN($A35))=$A35))</f>
        <v>0</v>
      </c>
      <c r="F35" s="22">
        <f t="shared" si="0"/>
        <v>0</v>
      </c>
      <c r="G35" s="22">
        <f t="shared" si="1"/>
        <v>0</v>
      </c>
      <c r="H35" s="23"/>
      <c r="I35" s="19"/>
      <c r="J35" s="30"/>
      <c r="K35" s="31"/>
      <c r="L35" s="31"/>
      <c r="M35" s="32"/>
      <c r="N35" s="32"/>
    </row>
    <row r="36" spans="1:14" s="2" customFormat="1" ht="19.5" customHeight="1">
      <c r="A36" s="23" t="s">
        <v>589</v>
      </c>
      <c r="B36" s="24" t="s">
        <v>590</v>
      </c>
      <c r="C36" s="27">
        <f>SUMPRODUCT('[1]表三之二（需明确收支对象级次的录入表）'!D$7:D$80*(LEFT('[1]表三之二（需明确收支对象级次的录入表）'!$B$7:$B$80,LEN($A36))=$A36))+SUMPRODUCT('[1]表三之三（其它收支录入表）'!D$6:D$52*(LEFT('[1]表三之三（其它收支录入表）'!$B$6:$B$52,LEN($A36))=$A36))</f>
        <v>0</v>
      </c>
      <c r="D36" s="27">
        <f>SUMPRODUCT('[1]表三之二（需明确收支对象级次的录入表）'!E$7:E$80*(LEFT('[1]表三之二（需明确收支对象级次的录入表）'!$B$7:$B$80,LEN($A36))=$A36))+SUMPRODUCT('[1]表三之三（其它收支录入表）'!E$6:E$52*(LEFT('[1]表三之三（其它收支录入表）'!$B$6:$B$52,LEN($A36))=$A36))</f>
        <v>0</v>
      </c>
      <c r="E36" s="27">
        <f>SUMPRODUCT('[1]表三之二（需明确收支对象级次的录入表）'!$I$7:$I$80*(LEFT('[1]表三之二（需明确收支对象级次的录入表）'!$B$7:$B$80,LEN($A36))=$A36))+SUMPRODUCT('[1]表三之三（其它收支录入表）'!F$6:F$52*(LEFT('[1]表三之三（其它收支录入表）'!$B$6:$B$52,LEN($A36))=$A36))</f>
        <v>0</v>
      </c>
      <c r="F36" s="22">
        <f t="shared" si="0"/>
      </c>
      <c r="G36" s="22">
        <f t="shared" si="1"/>
      </c>
      <c r="H36" s="23"/>
      <c r="I36" s="19"/>
      <c r="J36" s="30"/>
      <c r="K36" s="31"/>
      <c r="L36" s="31"/>
      <c r="M36" s="32"/>
      <c r="N36" s="32"/>
    </row>
    <row r="37" spans="1:14" s="2" customFormat="1" ht="19.5" customHeight="1">
      <c r="A37" s="23" t="s">
        <v>591</v>
      </c>
      <c r="B37" s="24" t="s">
        <v>592</v>
      </c>
      <c r="C37" s="27">
        <f>SUMPRODUCT('[1]表三之二（需明确收支对象级次的录入表）'!D$7:D$80*(LEFT('[1]表三之二（需明确收支对象级次的录入表）'!$B$7:$B$80,LEN($A37))=$A37))+SUMPRODUCT('[1]表三之三（其它收支录入表）'!D$6:D$52*(LEFT('[1]表三之三（其它收支录入表）'!$B$6:$B$52,LEN($A37))=$A37))</f>
        <v>0</v>
      </c>
      <c r="D37" s="27">
        <f>SUMPRODUCT('[1]表三之二（需明确收支对象级次的录入表）'!E$7:E$80*(LEFT('[1]表三之二（需明确收支对象级次的录入表）'!$B$7:$B$80,LEN($A37))=$A37))+SUMPRODUCT('[1]表三之三（其它收支录入表）'!E$6:E$52*(LEFT('[1]表三之三（其它收支录入表）'!$B$6:$B$52,LEN($A37))=$A37))</f>
        <v>131</v>
      </c>
      <c r="E37" s="27">
        <f>SUMPRODUCT('[1]表三之二（需明确收支对象级次的录入表）'!$I$7:$I$80*(LEFT('[1]表三之二（需明确收支对象级次的录入表）'!$B$7:$B$80,LEN($A37))=$A37))+SUMPRODUCT('[1]表三之三（其它收支录入表）'!F$6:F$52*(LEFT('[1]表三之三（其它收支录入表）'!$B$6:$B$52,LEN($A37))=$A37))</f>
        <v>0</v>
      </c>
      <c r="F37" s="22">
        <f t="shared" si="0"/>
      </c>
      <c r="G37" s="22">
        <f t="shared" si="1"/>
        <v>0</v>
      </c>
      <c r="H37" s="23"/>
      <c r="I37" s="19"/>
      <c r="J37" s="30"/>
      <c r="K37" s="31"/>
      <c r="L37" s="31"/>
      <c r="M37" s="32"/>
      <c r="N37" s="32"/>
    </row>
    <row r="38" spans="1:14" s="2" customFormat="1" ht="19.5" customHeight="1">
      <c r="A38" s="23" t="s">
        <v>593</v>
      </c>
      <c r="B38" s="24" t="s">
        <v>594</v>
      </c>
      <c r="C38" s="27">
        <f>SUMPRODUCT('[1]表三之二（需明确收支对象级次的录入表）'!D$7:D$80*(LEFT('[1]表三之二（需明确收支对象级次的录入表）'!$B$7:$B$80,LEN($A38))=$A38))+SUMPRODUCT('[1]表三之三（其它收支录入表）'!D$6:D$52*(LEFT('[1]表三之三（其它收支录入表）'!$B$6:$B$52,LEN($A38))=$A38))</f>
        <v>2633</v>
      </c>
      <c r="D38" s="27">
        <f>SUMPRODUCT('[1]表三之二（需明确收支对象级次的录入表）'!E$7:E$80*(LEFT('[1]表三之二（需明确收支对象级次的录入表）'!$B$7:$B$80,LEN($A38))=$A38))+SUMPRODUCT('[1]表三之三（其它收支录入表）'!E$6:E$52*(LEFT('[1]表三之三（其它收支录入表）'!$B$6:$B$52,LEN($A38))=$A38))</f>
        <v>3437</v>
      </c>
      <c r="E38" s="27">
        <f>SUMPRODUCT('[1]表三之二（需明确收支对象级次的录入表）'!$I$7:$I$80*(LEFT('[1]表三之二（需明确收支对象级次的录入表）'!$B$7:$B$80,LEN($A38))=$A38))+SUMPRODUCT('[1]表三之三（其它收支录入表）'!F$6:F$52*(LEFT('[1]表三之三（其它收支录入表）'!$B$6:$B$52,LEN($A38))=$A38))</f>
        <v>0</v>
      </c>
      <c r="F38" s="22">
        <f t="shared" si="0"/>
        <v>0</v>
      </c>
      <c r="G38" s="22">
        <f t="shared" si="1"/>
        <v>0</v>
      </c>
      <c r="H38" s="23"/>
      <c r="I38" s="19"/>
      <c r="J38" s="30"/>
      <c r="K38" s="31"/>
      <c r="L38" s="31"/>
      <c r="M38" s="32"/>
      <c r="N38" s="32"/>
    </row>
    <row r="39" spans="1:14" s="2" customFormat="1" ht="19.5" customHeight="1">
      <c r="A39" s="23" t="s">
        <v>595</v>
      </c>
      <c r="B39" s="24" t="s">
        <v>596</v>
      </c>
      <c r="C39" s="27">
        <f>SUMPRODUCT('[1]表三之二（需明确收支对象级次的录入表）'!D$7:D$80*(LEFT('[1]表三之二（需明确收支对象级次的录入表）'!$B$7:$B$80,LEN($A39))=$A39))+SUMPRODUCT('[1]表三之三（其它收支录入表）'!D$6:D$52*(LEFT('[1]表三之三（其它收支录入表）'!$B$6:$B$52,LEN($A39))=$A39))</f>
        <v>4900</v>
      </c>
      <c r="D39" s="27">
        <f>SUMPRODUCT('[1]表三之二（需明确收支对象级次的录入表）'!E$7:E$80*(LEFT('[1]表三之二（需明确收支对象级次的录入表）'!$B$7:$B$80,LEN($A39))=$A39))+SUMPRODUCT('[1]表三之三（其它收支录入表）'!E$6:E$52*(LEFT('[1]表三之三（其它收支录入表）'!$B$6:$B$52,LEN($A39))=$A39))</f>
        <v>5468</v>
      </c>
      <c r="E39" s="27">
        <f>SUMPRODUCT('[1]表三之二（需明确收支对象级次的录入表）'!$I$7:$I$80*(LEFT('[1]表三之二（需明确收支对象级次的录入表）'!$B$7:$B$80,LEN($A39))=$A39))+SUMPRODUCT('[1]表三之三（其它收支录入表）'!F$6:F$52*(LEFT('[1]表三之三（其它收支录入表）'!$B$6:$B$52,LEN($A39))=$A39))</f>
        <v>0</v>
      </c>
      <c r="F39" s="22">
        <f t="shared" si="0"/>
        <v>0</v>
      </c>
      <c r="G39" s="22">
        <f t="shared" si="1"/>
        <v>0</v>
      </c>
      <c r="H39" s="23"/>
      <c r="I39" s="19"/>
      <c r="J39" s="30"/>
      <c r="K39" s="31"/>
      <c r="L39" s="31"/>
      <c r="M39" s="32"/>
      <c r="N39" s="32"/>
    </row>
    <row r="40" spans="1:14" s="2" customFormat="1" ht="19.5" customHeight="1">
      <c r="A40" s="23" t="s">
        <v>597</v>
      </c>
      <c r="B40" s="24" t="s">
        <v>598</v>
      </c>
      <c r="C40" s="27">
        <f>SUMPRODUCT('[1]表三之二（需明确收支对象级次的录入表）'!D$7:D$80*(LEFT('[1]表三之二（需明确收支对象级次的录入表）'!$B$7:$B$80,LEN($A40))=$A40))+SUMPRODUCT('[1]表三之三（其它收支录入表）'!D$6:D$52*(LEFT('[1]表三之三（其它收支录入表）'!$B$6:$B$52,LEN($A40))=$A40))</f>
        <v>0</v>
      </c>
      <c r="D40" s="27">
        <f>SUMPRODUCT('[1]表三之二（需明确收支对象级次的录入表）'!E$7:E$80*(LEFT('[1]表三之二（需明确收支对象级次的录入表）'!$B$7:$B$80,LEN($A40))=$A40))+SUMPRODUCT('[1]表三之三（其它收支录入表）'!E$6:E$52*(LEFT('[1]表三之三（其它收支录入表）'!$B$6:$B$52,LEN($A40))=$A40))</f>
        <v>89</v>
      </c>
      <c r="E40" s="27">
        <f>SUMPRODUCT('[1]表三之二（需明确收支对象级次的录入表）'!$I$7:$I$80*(LEFT('[1]表三之二（需明确收支对象级次的录入表）'!$B$7:$B$80,LEN($A40))=$A40))+SUMPRODUCT('[1]表三之三（其它收支录入表）'!F$6:F$52*(LEFT('[1]表三之三（其它收支录入表）'!$B$6:$B$52,LEN($A40))=$A40))</f>
        <v>0</v>
      </c>
      <c r="F40" s="22">
        <f t="shared" si="0"/>
      </c>
      <c r="G40" s="22">
        <f t="shared" si="1"/>
        <v>0</v>
      </c>
      <c r="H40" s="23"/>
      <c r="I40" s="19"/>
      <c r="J40" s="30"/>
      <c r="K40" s="31"/>
      <c r="L40" s="31"/>
      <c r="M40" s="32"/>
      <c r="N40" s="32"/>
    </row>
    <row r="41" spans="1:14" s="2" customFormat="1" ht="19.5" customHeight="1">
      <c r="A41" s="23" t="s">
        <v>599</v>
      </c>
      <c r="B41" s="24" t="s">
        <v>600</v>
      </c>
      <c r="C41" s="27">
        <f>SUMPRODUCT('[1]表三之二（需明确收支对象级次的录入表）'!D$7:D$80*(LEFT('[1]表三之二（需明确收支对象级次的录入表）'!$B$7:$B$80,LEN($A41))=$A41))+SUMPRODUCT('[1]表三之三（其它收支录入表）'!D$6:D$52*(LEFT('[1]表三之三（其它收支录入表）'!$B$6:$B$52,LEN($A41))=$A41))</f>
        <v>0</v>
      </c>
      <c r="D41" s="27">
        <f>SUMPRODUCT('[1]表三之二（需明确收支对象级次的录入表）'!E$7:E$80*(LEFT('[1]表三之二（需明确收支对象级次的录入表）'!$B$7:$B$80,LEN($A41))=$A41))+SUMPRODUCT('[1]表三之三（其它收支录入表）'!E$6:E$52*(LEFT('[1]表三之三（其它收支录入表）'!$B$6:$B$52,LEN($A41))=$A41))</f>
        <v>0</v>
      </c>
      <c r="E41" s="27">
        <f>SUMPRODUCT('[1]表三之二（需明确收支对象级次的录入表）'!$I$7:$I$80*(LEFT('[1]表三之二（需明确收支对象级次的录入表）'!$B$7:$B$80,LEN($A41))=$A41))+SUMPRODUCT('[1]表三之三（其它收支录入表）'!F$6:F$52*(LEFT('[1]表三之三（其它收支录入表）'!$B$6:$B$52,LEN($A41))=$A41))</f>
        <v>0</v>
      </c>
      <c r="F41" s="22">
        <f t="shared" si="0"/>
      </c>
      <c r="G41" s="22">
        <f t="shared" si="1"/>
      </c>
      <c r="H41" s="23"/>
      <c r="I41" s="19"/>
      <c r="J41" s="30"/>
      <c r="K41" s="31"/>
      <c r="L41" s="31"/>
      <c r="M41" s="32"/>
      <c r="N41" s="32"/>
    </row>
    <row r="42" spans="1:14" s="2" customFormat="1" ht="19.5" customHeight="1">
      <c r="A42" s="23" t="s">
        <v>601</v>
      </c>
      <c r="B42" s="24" t="s">
        <v>602</v>
      </c>
      <c r="C42" s="27">
        <f>SUMPRODUCT('[1]表三之二（需明确收支对象级次的录入表）'!D$7:D$80*(LEFT('[1]表三之二（需明确收支对象级次的录入表）'!$B$7:$B$80,LEN($A42))=$A42))+SUMPRODUCT('[1]表三之三（其它收支录入表）'!D$6:D$52*(LEFT('[1]表三之三（其它收支录入表）'!$B$6:$B$52,LEN($A42))=$A42))</f>
        <v>566</v>
      </c>
      <c r="D42" s="27">
        <f>SUMPRODUCT('[1]表三之二（需明确收支对象级次的录入表）'!E$7:E$80*(LEFT('[1]表三之二（需明确收支对象级次的录入表）'!$B$7:$B$80,LEN($A42))=$A42))+SUMPRODUCT('[1]表三之三（其它收支录入表）'!E$6:E$52*(LEFT('[1]表三之三（其它收支录入表）'!$B$6:$B$52,LEN($A42))=$A42))</f>
        <v>465</v>
      </c>
      <c r="E42" s="27">
        <f>SUMPRODUCT('[1]表三之二（需明确收支对象级次的录入表）'!$I$7:$I$80*(LEFT('[1]表三之二（需明确收支对象级次的录入表）'!$B$7:$B$80,LEN($A42))=$A42))+SUMPRODUCT('[1]表三之三（其它收支录入表）'!F$6:F$52*(LEFT('[1]表三之三（其它收支录入表）'!$B$6:$B$52,LEN($A42))=$A42))</f>
        <v>0</v>
      </c>
      <c r="F42" s="22">
        <f t="shared" si="0"/>
        <v>0</v>
      </c>
      <c r="G42" s="22">
        <f t="shared" si="1"/>
        <v>0</v>
      </c>
      <c r="H42" s="23"/>
      <c r="I42" s="19"/>
      <c r="J42" s="30"/>
      <c r="K42" s="31"/>
      <c r="L42" s="31"/>
      <c r="M42" s="32"/>
      <c r="N42" s="32"/>
    </row>
    <row r="43" spans="1:14" s="2" customFormat="1" ht="19.5" customHeight="1">
      <c r="A43" s="23" t="s">
        <v>603</v>
      </c>
      <c r="B43" s="24" t="s">
        <v>604</v>
      </c>
      <c r="C43" s="27">
        <f>SUMPRODUCT('[1]表三之二（需明确收支对象级次的录入表）'!D$7:D$80*(LEFT('[1]表三之二（需明确收支对象级次的录入表）'!$B$7:$B$80,LEN($A43))=$A43))+SUMPRODUCT('[1]表三之三（其它收支录入表）'!D$6:D$52*(LEFT('[1]表三之三（其它收支录入表）'!$B$6:$B$52,LEN($A43))=$A43))</f>
        <v>0</v>
      </c>
      <c r="D43" s="27">
        <f>SUMPRODUCT('[1]表三之二（需明确收支对象级次的录入表）'!E$7:E$80*(LEFT('[1]表三之二（需明确收支对象级次的录入表）'!$B$7:$B$80,LEN($A43))=$A43))+SUMPRODUCT('[1]表三之三（其它收支录入表）'!E$6:E$52*(LEFT('[1]表三之三（其它收支录入表）'!$B$6:$B$52,LEN($A43))=$A43))</f>
        <v>99</v>
      </c>
      <c r="E43" s="27">
        <f>SUMPRODUCT('[1]表三之二（需明确收支对象级次的录入表）'!$I$7:$I$80*(LEFT('[1]表三之二（需明确收支对象级次的录入表）'!$B$7:$B$80,LEN($A43))=$A43))+SUMPRODUCT('[1]表三之三（其它收支录入表）'!F$6:F$52*(LEFT('[1]表三之三（其它收支录入表）'!$B$6:$B$52,LEN($A43))=$A43))</f>
        <v>0</v>
      </c>
      <c r="F43" s="22">
        <f t="shared" si="0"/>
      </c>
      <c r="G43" s="22">
        <f t="shared" si="1"/>
        <v>0</v>
      </c>
      <c r="H43" s="23"/>
      <c r="I43" s="19"/>
      <c r="J43" s="30"/>
      <c r="K43" s="31"/>
      <c r="L43" s="31"/>
      <c r="M43" s="32"/>
      <c r="N43" s="32"/>
    </row>
    <row r="44" spans="1:14" s="2" customFormat="1" ht="19.5" customHeight="1">
      <c r="A44" s="23" t="s">
        <v>605</v>
      </c>
      <c r="B44" s="24" t="s">
        <v>606</v>
      </c>
      <c r="C44" s="27">
        <f>SUMPRODUCT('[1]表三之二（需明确收支对象级次的录入表）'!D$7:D$80*(LEFT('[1]表三之二（需明确收支对象级次的录入表）'!$B$7:$B$80,LEN($A44))=$A44))+SUMPRODUCT('[1]表三之三（其它收支录入表）'!D$6:D$52*(LEFT('[1]表三之三（其它收支录入表）'!$B$6:$B$52,LEN($A44))=$A44))</f>
        <v>0</v>
      </c>
      <c r="D44" s="27">
        <f>SUMPRODUCT('[1]表三之二（需明确收支对象级次的录入表）'!E$7:E$80*(LEFT('[1]表三之二（需明确收支对象级次的录入表）'!$B$7:$B$80,LEN($A44))=$A44))+SUMPRODUCT('[1]表三之三（其它收支录入表）'!E$6:E$52*(LEFT('[1]表三之三（其它收支录入表）'!$B$6:$B$52,LEN($A44))=$A44))</f>
        <v>0</v>
      </c>
      <c r="E44" s="27">
        <f>SUMPRODUCT('[1]表三之二（需明确收支对象级次的录入表）'!$I$7:$I$80*(LEFT('[1]表三之二（需明确收支对象级次的录入表）'!$B$7:$B$80,LEN($A44))=$A44))+SUMPRODUCT('[1]表三之三（其它收支录入表）'!F$6:F$52*(LEFT('[1]表三之三（其它收支录入表）'!$B$6:$B$52,LEN($A44))=$A44))</f>
        <v>0</v>
      </c>
      <c r="F44" s="22">
        <f t="shared" si="0"/>
      </c>
      <c r="G44" s="22">
        <f t="shared" si="1"/>
      </c>
      <c r="H44" s="23"/>
      <c r="I44" s="19"/>
      <c r="J44" s="30"/>
      <c r="K44" s="31"/>
      <c r="L44" s="31"/>
      <c r="M44" s="32"/>
      <c r="N44" s="32"/>
    </row>
    <row r="45" spans="1:14" s="2" customFormat="1" ht="19.5" customHeight="1">
      <c r="A45" s="23" t="s">
        <v>607</v>
      </c>
      <c r="B45" s="24" t="s">
        <v>608</v>
      </c>
      <c r="C45" s="27">
        <f>SUMPRODUCT('[1]表三之二（需明确收支对象级次的录入表）'!D$7:D$80*(LEFT('[1]表三之二（需明确收支对象级次的录入表）'!$B$7:$B$80,LEN($A45))=$A45))+SUMPRODUCT('[1]表三之三（其它收支录入表）'!D$6:D$52*(LEFT('[1]表三之三（其它收支录入表）'!$B$6:$B$52,LEN($A45))=$A45))</f>
        <v>0</v>
      </c>
      <c r="D45" s="27">
        <f>SUMPRODUCT('[1]表三之二（需明确收支对象级次的录入表）'!E$7:E$80*(LEFT('[1]表三之二（需明确收支对象级次的录入表）'!$B$7:$B$80,LEN($A45))=$A45))+SUMPRODUCT('[1]表三之三（其它收支录入表）'!E$6:E$52*(LEFT('[1]表三之三（其它收支录入表）'!$B$6:$B$52,LEN($A45))=$A45))</f>
        <v>0</v>
      </c>
      <c r="E45" s="27">
        <f>SUMPRODUCT('[1]表三之二（需明确收支对象级次的录入表）'!$I$7:$I$80*(LEFT('[1]表三之二（需明确收支对象级次的录入表）'!$B$7:$B$80,LEN($A45))=$A45))+SUMPRODUCT('[1]表三之三（其它收支录入表）'!F$6:F$52*(LEFT('[1]表三之三（其它收支录入表）'!$B$6:$B$52,LEN($A45))=$A45))</f>
        <v>0</v>
      </c>
      <c r="F45" s="22">
        <f t="shared" si="0"/>
      </c>
      <c r="G45" s="22">
        <f t="shared" si="1"/>
      </c>
      <c r="H45" s="23"/>
      <c r="I45" s="19"/>
      <c r="J45" s="30"/>
      <c r="K45" s="31"/>
      <c r="L45" s="31"/>
      <c r="M45" s="32"/>
      <c r="N45" s="32"/>
    </row>
    <row r="46" spans="1:14" s="2" customFormat="1" ht="19.5" customHeight="1">
      <c r="A46" s="23" t="s">
        <v>609</v>
      </c>
      <c r="B46" s="24" t="s">
        <v>610</v>
      </c>
      <c r="C46" s="27">
        <f>SUMPRODUCT('[1]表三之二（需明确收支对象级次的录入表）'!D$7:D$80*(LEFT('[1]表三之二（需明确收支对象级次的录入表）'!$B$7:$B$80,LEN($A46))=$A46))+SUMPRODUCT('[1]表三之三（其它收支录入表）'!D$6:D$52*(LEFT('[1]表三之三（其它收支录入表）'!$B$6:$B$52,LEN($A46))=$A46))</f>
        <v>0</v>
      </c>
      <c r="D46" s="27">
        <f>SUMPRODUCT('[1]表三之二（需明确收支对象级次的录入表）'!E$7:E$80*(LEFT('[1]表三之二（需明确收支对象级次的录入表）'!$B$7:$B$80,LEN($A46))=$A46))+SUMPRODUCT('[1]表三之三（其它收支录入表）'!E$6:E$52*(LEFT('[1]表三之三（其它收支录入表）'!$B$6:$B$52,LEN($A46))=$A46))</f>
        <v>0</v>
      </c>
      <c r="E46" s="27">
        <f>SUMPRODUCT('[1]表三之二（需明确收支对象级次的录入表）'!$I$7:$I$80*(LEFT('[1]表三之二（需明确收支对象级次的录入表）'!$B$7:$B$80,LEN($A46))=$A46))+SUMPRODUCT('[1]表三之三（其它收支录入表）'!F$6:F$52*(LEFT('[1]表三之三（其它收支录入表）'!$B$6:$B$52,LEN($A46))=$A46))</f>
        <v>0</v>
      </c>
      <c r="F46" s="22">
        <f t="shared" si="0"/>
      </c>
      <c r="G46" s="22">
        <f t="shared" si="1"/>
      </c>
      <c r="H46" s="23"/>
      <c r="I46" s="19"/>
      <c r="J46" s="30"/>
      <c r="K46" s="31"/>
      <c r="L46" s="31"/>
      <c r="M46" s="32"/>
      <c r="N46" s="32"/>
    </row>
    <row r="47" spans="1:14" s="2" customFormat="1" ht="19.5" customHeight="1">
      <c r="A47" s="23" t="s">
        <v>611</v>
      </c>
      <c r="B47" s="24" t="s">
        <v>612</v>
      </c>
      <c r="C47" s="27">
        <f>SUMPRODUCT('[1]表三之二（需明确收支对象级次的录入表）'!D$7:D$80*(LEFT('[1]表三之二（需明确收支对象级次的录入表）'!$B$7:$B$80,LEN($A47))=$A47))+SUMPRODUCT('[1]表三之三（其它收支录入表）'!D$6:D$52*(LEFT('[1]表三之三（其它收支录入表）'!$B$6:$B$52,LEN($A47))=$A47))</f>
        <v>0</v>
      </c>
      <c r="D47" s="27">
        <f>SUMPRODUCT('[1]表三之二（需明确收支对象级次的录入表）'!E$7:E$80*(LEFT('[1]表三之二（需明确收支对象级次的录入表）'!$B$7:$B$80,LEN($A47))=$A47))+SUMPRODUCT('[1]表三之三（其它收支录入表）'!E$6:E$52*(LEFT('[1]表三之三（其它收支录入表）'!$B$6:$B$52,LEN($A47))=$A47))</f>
        <v>0</v>
      </c>
      <c r="E47" s="27">
        <f>SUMPRODUCT('[1]表三之二（需明确收支对象级次的录入表）'!$I$7:$I$80*(LEFT('[1]表三之二（需明确收支对象级次的录入表）'!$B$7:$B$80,LEN($A47))=$A47))+SUMPRODUCT('[1]表三之三（其它收支录入表）'!F$6:F$52*(LEFT('[1]表三之三（其它收支录入表）'!$B$6:$B$52,LEN($A47))=$A47))</f>
        <v>0</v>
      </c>
      <c r="F47" s="22">
        <f t="shared" si="0"/>
      </c>
      <c r="G47" s="22">
        <f t="shared" si="1"/>
      </c>
      <c r="H47" s="23"/>
      <c r="I47" s="19"/>
      <c r="J47" s="30"/>
      <c r="K47" s="31"/>
      <c r="L47" s="31"/>
      <c r="M47" s="32"/>
      <c r="N47" s="32"/>
    </row>
    <row r="48" spans="1:14" s="2" customFormat="1" ht="19.5" customHeight="1">
      <c r="A48" s="23" t="s">
        <v>613</v>
      </c>
      <c r="B48" s="24" t="s">
        <v>614</v>
      </c>
      <c r="C48" s="27">
        <f>SUMPRODUCT('[1]表三之二（需明确收支对象级次的录入表）'!D$7:D$80*(LEFT('[1]表三之二（需明确收支对象级次的录入表）'!$B$7:$B$80,LEN($A48))=$A48))+SUMPRODUCT('[1]表三之三（其它收支录入表）'!D$6:D$52*(LEFT('[1]表三之三（其它收支录入表）'!$B$6:$B$52,LEN($A48))=$A48))</f>
        <v>0</v>
      </c>
      <c r="D48" s="27">
        <f>SUMPRODUCT('[1]表三之二（需明确收支对象级次的录入表）'!E$7:E$80*(LEFT('[1]表三之二（需明确收支对象级次的录入表）'!$B$7:$B$80,LEN($A48))=$A48))+SUMPRODUCT('[1]表三之三（其它收支录入表）'!E$6:E$52*(LEFT('[1]表三之三（其它收支录入表）'!$B$6:$B$52,LEN($A48))=$A48))</f>
        <v>1351</v>
      </c>
      <c r="E48" s="27">
        <f>SUMPRODUCT('[1]表三之二（需明确收支对象级次的录入表）'!$I$7:$I$80*(LEFT('[1]表三之二（需明确收支对象级次的录入表）'!$B$7:$B$80,LEN($A48))=$A48))+SUMPRODUCT('[1]表三之三（其它收支录入表）'!F$6:F$52*(LEFT('[1]表三之三（其它收支录入表）'!$B$6:$B$52,LEN($A48))=$A48))</f>
        <v>0</v>
      </c>
      <c r="F48" s="22">
        <f t="shared" si="0"/>
      </c>
      <c r="G48" s="22">
        <f t="shared" si="1"/>
        <v>0</v>
      </c>
      <c r="H48" s="23"/>
      <c r="I48" s="19"/>
      <c r="J48" s="30"/>
      <c r="K48" s="31"/>
      <c r="L48" s="31"/>
      <c r="M48" s="32"/>
      <c r="N48" s="32"/>
    </row>
    <row r="49" spans="1:14" s="2" customFormat="1" ht="19.5" customHeight="1">
      <c r="A49" s="23" t="s">
        <v>615</v>
      </c>
      <c r="B49" s="24" t="s">
        <v>616</v>
      </c>
      <c r="C49" s="27">
        <f>SUMPRODUCT('[1]表三之二（需明确收支对象级次的录入表）'!D$7:D$80*(LEFT('[1]表三之二（需明确收支对象级次的录入表）'!$B$7:$B$80,LEN($A49))=$A49))+SUMPRODUCT('[1]表三之三（其它收支录入表）'!D$6:D$52*(LEFT('[1]表三之三（其它收支录入表）'!$B$6:$B$52,LEN($A49))=$A49))</f>
        <v>0</v>
      </c>
      <c r="D49" s="27">
        <f>SUMPRODUCT('[1]表三之二（需明确收支对象级次的录入表）'!E$7:E$80*(LEFT('[1]表三之二（需明确收支对象级次的录入表）'!$B$7:$B$80,LEN($A49))=$A49))+SUMPRODUCT('[1]表三之三（其它收支录入表）'!E$6:E$52*(LEFT('[1]表三之三（其它收支录入表）'!$B$6:$B$52,LEN($A49))=$A49))</f>
        <v>0</v>
      </c>
      <c r="E49" s="27">
        <f>SUMPRODUCT('[1]表三之二（需明确收支对象级次的录入表）'!$I$7:$I$80*(LEFT('[1]表三之二（需明确收支对象级次的录入表）'!$B$7:$B$80,LEN($A49))=$A49))+SUMPRODUCT('[1]表三之三（其它收支录入表）'!F$6:F$52*(LEFT('[1]表三之三（其它收支录入表）'!$B$6:$B$52,LEN($A49))=$A49))</f>
        <v>0</v>
      </c>
      <c r="F49" s="22">
        <f t="shared" si="0"/>
      </c>
      <c r="G49" s="22">
        <f t="shared" si="1"/>
      </c>
      <c r="H49" s="23"/>
      <c r="I49" s="19"/>
      <c r="J49" s="30"/>
      <c r="K49" s="31"/>
      <c r="L49" s="31"/>
      <c r="M49" s="32"/>
      <c r="N49" s="32"/>
    </row>
    <row r="50" spans="1:14" s="2" customFormat="1" ht="19.5" customHeight="1">
      <c r="A50" s="23" t="s">
        <v>617</v>
      </c>
      <c r="B50" s="24" t="s">
        <v>618</v>
      </c>
      <c r="C50" s="27">
        <f>SUMPRODUCT('[1]表三之二（需明确收支对象级次的录入表）'!D$7:D$80*(LEFT('[1]表三之二（需明确收支对象级次的录入表）'!$B$7:$B$80,LEN($A50))=$A50))+SUMPRODUCT('[1]表三之三（其它收支录入表）'!D$6:D$52*(LEFT('[1]表三之三（其它收支录入表）'!$B$6:$B$52,LEN($A50))=$A50))</f>
        <v>0</v>
      </c>
      <c r="D50" s="27">
        <f>SUMPRODUCT('[1]表三之二（需明确收支对象级次的录入表）'!E$7:E$80*(LEFT('[1]表三之二（需明确收支对象级次的录入表）'!$B$7:$B$80,LEN($A50))=$A50))+SUMPRODUCT('[1]表三之三（其它收支录入表）'!E$6:E$52*(LEFT('[1]表三之三（其它收支录入表）'!$B$6:$B$52,LEN($A50))=$A50))</f>
        <v>0</v>
      </c>
      <c r="E50" s="27">
        <f>SUMPRODUCT('[1]表三之二（需明确收支对象级次的录入表）'!$I$7:$I$80*(LEFT('[1]表三之二（需明确收支对象级次的录入表）'!$B$7:$B$80,LEN($A50))=$A50))+SUMPRODUCT('[1]表三之三（其它收支录入表）'!F$6:F$52*(LEFT('[1]表三之三（其它收支录入表）'!$B$6:$B$52,LEN($A50))=$A50))</f>
        <v>0</v>
      </c>
      <c r="F50" s="22">
        <f t="shared" si="0"/>
      </c>
      <c r="G50" s="22">
        <f t="shared" si="1"/>
      </c>
      <c r="H50" s="23"/>
      <c r="I50" s="19"/>
      <c r="J50" s="30"/>
      <c r="K50" s="31"/>
      <c r="L50" s="31"/>
      <c r="M50" s="32"/>
      <c r="N50" s="32"/>
    </row>
    <row r="51" spans="1:14" s="2" customFormat="1" ht="19.5" customHeight="1">
      <c r="A51" s="23" t="s">
        <v>619</v>
      </c>
      <c r="B51" s="24" t="s">
        <v>620</v>
      </c>
      <c r="C51" s="27">
        <f>SUMPRODUCT('[1]表三之二（需明确收支对象级次的录入表）'!D$7:D$80*(LEFT('[1]表三之二（需明确收支对象级次的录入表）'!$B$7:$B$80,LEN($A51))=$A51))+SUMPRODUCT('[1]表三之三（其它收支录入表）'!D$6:D$52*(LEFT('[1]表三之三（其它收支录入表）'!$B$6:$B$52,LEN($A51))=$A51))</f>
        <v>0</v>
      </c>
      <c r="D51" s="27">
        <f>SUMPRODUCT('[1]表三之二（需明确收支对象级次的录入表）'!E$7:E$80*(LEFT('[1]表三之二（需明确收支对象级次的录入表）'!$B$7:$B$80,LEN($A51))=$A51))+SUMPRODUCT('[1]表三之三（其它收支录入表）'!E$6:E$52*(LEFT('[1]表三之三（其它收支录入表）'!$B$6:$B$52,LEN($A51))=$A51))</f>
        <v>0</v>
      </c>
      <c r="E51" s="27">
        <f>SUMPRODUCT('[1]表三之二（需明确收支对象级次的录入表）'!$I$7:$I$80*(LEFT('[1]表三之二（需明确收支对象级次的录入表）'!$B$7:$B$80,LEN($A51))=$A51))+SUMPRODUCT('[1]表三之三（其它收支录入表）'!F$6:F$52*(LEFT('[1]表三之三（其它收支录入表）'!$B$6:$B$52,LEN($A51))=$A51))</f>
        <v>0</v>
      </c>
      <c r="F51" s="22">
        <f t="shared" si="0"/>
      </c>
      <c r="G51" s="22">
        <f t="shared" si="1"/>
      </c>
      <c r="H51" s="23"/>
      <c r="I51" s="19"/>
      <c r="J51" s="30"/>
      <c r="K51" s="31"/>
      <c r="L51" s="31"/>
      <c r="M51" s="32"/>
      <c r="N51" s="32"/>
    </row>
    <row r="52" spans="1:14" s="2" customFormat="1" ht="19.5" customHeight="1">
      <c r="A52" s="23" t="s">
        <v>621</v>
      </c>
      <c r="B52" s="24" t="s">
        <v>622</v>
      </c>
      <c r="C52" s="27">
        <f>SUMPRODUCT('[1]表三之二（需明确收支对象级次的录入表）'!D$7:D$80*(LEFT('[1]表三之二（需明确收支对象级次的录入表）'!$B$7:$B$80,LEN($A52))=$A52))+SUMPRODUCT('[1]表三之三（其它收支录入表）'!D$6:D$52*(LEFT('[1]表三之三（其它收支录入表）'!$B$6:$B$52,LEN($A52))=$A52))</f>
        <v>1203</v>
      </c>
      <c r="D52" s="27">
        <f>SUMPRODUCT('[1]表三之二（需明确收支对象级次的录入表）'!E$7:E$80*(LEFT('[1]表三之二（需明确收支对象级次的录入表）'!$B$7:$B$80,LEN($A52))=$A52))+SUMPRODUCT('[1]表三之三（其它收支录入表）'!E$6:E$52*(LEFT('[1]表三之三（其它收支录入表）'!$B$6:$B$52,LEN($A52))=$A52))</f>
        <v>2390</v>
      </c>
      <c r="E52" s="27">
        <f>SUMPRODUCT('[1]表三之二（需明确收支对象级次的录入表）'!$I$7:$I$80*(LEFT('[1]表三之二（需明确收支对象级次的录入表）'!$B$7:$B$80,LEN($A52))=$A52))+SUMPRODUCT('[1]表三之三（其它收支录入表）'!F$6:F$52*(LEFT('[1]表三之三（其它收支录入表）'!$B$6:$B$52,LEN($A52))=$A52))</f>
        <v>0</v>
      </c>
      <c r="F52" s="22"/>
      <c r="G52" s="22"/>
      <c r="H52" s="23"/>
      <c r="I52" s="19"/>
      <c r="J52" s="30"/>
      <c r="K52" s="31"/>
      <c r="L52" s="31"/>
      <c r="M52" s="32"/>
      <c r="N52" s="32"/>
    </row>
    <row r="53" spans="1:14" s="2" customFormat="1" ht="19.5" customHeight="1">
      <c r="A53" s="23" t="s">
        <v>623</v>
      </c>
      <c r="B53" s="24" t="s">
        <v>624</v>
      </c>
      <c r="C53" s="27">
        <f>SUMPRODUCT('[1]表三之二（需明确收支对象级次的录入表）'!D$7:D$80*(LEFT('[1]表三之二（需明确收支对象级次的录入表）'!$B$7:$B$80,LEN($A53))=$A53))+SUMPRODUCT('[1]表三之三（其它收支录入表）'!D$6:D$52*(LEFT('[1]表三之三（其它收支录入表）'!$B$6:$B$52,LEN($A53))=$A53))</f>
        <v>1202</v>
      </c>
      <c r="D53" s="27">
        <f>SUMPRODUCT('[1]表三之二（需明确收支对象级次的录入表）'!E$7:E$80*(LEFT('[1]表三之二（需明确收支对象级次的录入表）'!$B$7:$B$80,LEN($A53))=$A53))+SUMPRODUCT('[1]表三之三（其它收支录入表）'!E$6:E$52*(LEFT('[1]表三之三（其它收支录入表）'!$B$6:$B$52,LEN($A53))=$A53))</f>
        <v>690</v>
      </c>
      <c r="E53" s="27">
        <f>SUMPRODUCT('[1]表三之二（需明确收支对象级次的录入表）'!$I$7:$I$80*(LEFT('[1]表三之二（需明确收支对象级次的录入表）'!$B$7:$B$80,LEN($A53))=$A53))+SUMPRODUCT('[1]表三之三（其它收支录入表）'!F$6:F$52*(LEFT('[1]表三之三（其它收支录入表）'!$B$6:$B$52,LEN($A53))=$A53))</f>
        <v>0</v>
      </c>
      <c r="F53" s="22"/>
      <c r="G53" s="22"/>
      <c r="H53" s="23"/>
      <c r="I53" s="19"/>
      <c r="J53" s="30"/>
      <c r="K53" s="31"/>
      <c r="L53" s="31"/>
      <c r="M53" s="32"/>
      <c r="N53" s="32"/>
    </row>
    <row r="54" spans="1:14" s="2" customFormat="1" ht="19.5" customHeight="1">
      <c r="A54" s="23" t="s">
        <v>625</v>
      </c>
      <c r="B54" s="24" t="s">
        <v>626</v>
      </c>
      <c r="C54" s="27">
        <f>SUMPRODUCT('[1]表三之二（需明确收支对象级次的录入表）'!D$7:D$80*(LEFT('[1]表三之二（需明确收支对象级次的录入表）'!$B$7:$B$80,LEN($A54))=$A54))+SUMPRODUCT('[1]表三之三（其它收支录入表）'!D$6:D$52*(LEFT('[1]表三之三（其它收支录入表）'!$B$6:$B$52,LEN($A54))=$A54))</f>
        <v>3000</v>
      </c>
      <c r="D54" s="27">
        <f>SUMPRODUCT('[1]表三之二（需明确收支对象级次的录入表）'!E$7:E$80*(LEFT('[1]表三之二（需明确收支对象级次的录入表）'!$B$7:$B$80,LEN($A54))=$A54))+SUMPRODUCT('[1]表三之三（其它收支录入表）'!E$6:E$52*(LEFT('[1]表三之三（其它收支录入表）'!$B$6:$B$52,LEN($A54))=$A54))</f>
        <v>0</v>
      </c>
      <c r="E54" s="27">
        <f>SUMPRODUCT('[1]表三之二（需明确收支对象级次的录入表）'!$I$7:$I$80*(LEFT('[1]表三之二（需明确收支对象级次的录入表）'!$B$7:$B$80,LEN($A54))=$A54))+SUMPRODUCT('[1]表三之三（其它收支录入表）'!F$6:F$52*(LEFT('[1]表三之三（其它收支录入表）'!$B$6:$B$52,LEN($A54))=$A54))</f>
        <v>0</v>
      </c>
      <c r="F54" s="22"/>
      <c r="G54" s="22"/>
      <c r="H54" s="23"/>
      <c r="I54" s="19"/>
      <c r="J54" s="30"/>
      <c r="K54" s="31"/>
      <c r="L54" s="31"/>
      <c r="M54" s="32"/>
      <c r="N54" s="32"/>
    </row>
    <row r="55" spans="1:14" s="2" customFormat="1" ht="19.5" customHeight="1">
      <c r="A55" s="23" t="s">
        <v>627</v>
      </c>
      <c r="B55" s="24" t="s">
        <v>628</v>
      </c>
      <c r="C55" s="27">
        <f>SUMPRODUCT('[1]表三之二（需明确收支对象级次的录入表）'!D$7:D$80*(LEFT('[1]表三之二（需明确收支对象级次的录入表）'!$B$7:$B$80,LEN($A55))=$A55))+SUMPRODUCT('[1]表三之三（其它收支录入表）'!D$6:D$52*(LEFT('[1]表三之三（其它收支录入表）'!$B$6:$B$52,LEN($A55))=$A55))</f>
        <v>13000</v>
      </c>
      <c r="D55" s="27">
        <f>SUMPRODUCT('[1]表三之二（需明确收支对象级次的录入表）'!E$7:E$80*(LEFT('[1]表三之二（需明确收支对象级次的录入表）'!$B$7:$B$80,LEN($A55))=$A55))+SUMPRODUCT('[1]表三之三（其它收支录入表）'!E$6:E$52*(LEFT('[1]表三之三（其它收支录入表）'!$B$6:$B$52,LEN($A55))=$A55))</f>
        <v>30000</v>
      </c>
      <c r="E55" s="27">
        <f>SUMPRODUCT('[1]表三之二（需明确收支对象级次的录入表）'!$I$7:$I$80*(LEFT('[1]表三之二（需明确收支对象级次的录入表）'!$B$7:$B$80,LEN($A55))=$A55))+SUMPRODUCT('[1]表三之三（其它收支录入表）'!F$6:F$52*(LEFT('[1]表三之三（其它收支录入表）'!$B$6:$B$52,LEN($A55))=$A55))</f>
        <v>27200</v>
      </c>
      <c r="F55" s="22">
        <f aca="true" t="shared" si="5" ref="F55:F82">_xlfn.IFERROR($E55/C55,"")</f>
        <v>2.0923076923076924</v>
      </c>
      <c r="G55" s="22">
        <f aca="true" t="shared" si="6" ref="G55:G82">_xlfn.IFERROR($E55/D55,"")</f>
        <v>0.9066666666666666</v>
      </c>
      <c r="H55" s="23"/>
      <c r="I55" s="19"/>
      <c r="J55" s="30"/>
      <c r="K55" s="31"/>
      <c r="L55" s="31"/>
      <c r="M55" s="32"/>
      <c r="N55" s="32"/>
    </row>
    <row r="56" spans="1:14" s="2" customFormat="1" ht="19.5" customHeight="1">
      <c r="A56" s="23" t="s">
        <v>629</v>
      </c>
      <c r="B56" s="24" t="s">
        <v>630</v>
      </c>
      <c r="C56" s="25">
        <f>SUMPRODUCT('[1]表三之二（需明确收支对象级次的录入表）'!D$7:D$80*(LEFT('[1]表三之二（需明确收支对象级次的录入表）'!$B$7:$B$80,LEN($A56))=$A56))+SUMPRODUCT('[1]表三之三（其它收支录入表）'!D$6:D$52*(LEFT('[1]表三之三（其它收支录入表）'!$B$6:$B$52,LEN($A56))=$A56))</f>
        <v>40</v>
      </c>
      <c r="D56" s="21">
        <f>SUMPRODUCT('[1]表三之二（需明确收支对象级次的录入表）'!E$7:E$80*(LEFT('[1]表三之二（需明确收支对象级次的录入表）'!$B$7:$B$80,LEN($A56))=$A56))+SUMPRODUCT('[1]表三之三（其它收支录入表）'!E$6:E$52*(LEFT('[1]表三之三（其它收支录入表）'!$B$6:$B$52,LEN($A56))=$A56))</f>
        <v>6786</v>
      </c>
      <c r="E56" s="26">
        <f>SUMPRODUCT('[1]表三之二（需明确收支对象级次的录入表）'!$I$7:$I$80*(LEFT('[1]表三之二（需明确收支对象级次的录入表）'!$B$7:$B$80,LEN($A56))=$A56))+SUMPRODUCT('[1]表三之三（其它收支录入表）'!F$6:F$52*(LEFT('[1]表三之三（其它收支录入表）'!$B$6:$B$52,LEN($A56))=$A56))</f>
        <v>0</v>
      </c>
      <c r="F56" s="22">
        <f t="shared" si="5"/>
        <v>0</v>
      </c>
      <c r="G56" s="22">
        <f t="shared" si="6"/>
        <v>0</v>
      </c>
      <c r="H56" s="23"/>
      <c r="I56" s="19"/>
      <c r="J56" s="30"/>
      <c r="K56" s="31"/>
      <c r="L56" s="31"/>
      <c r="M56" s="32"/>
      <c r="N56" s="32"/>
    </row>
    <row r="57" spans="1:14" s="2" customFormat="1" ht="19.5" customHeight="1">
      <c r="A57" s="23" t="s">
        <v>631</v>
      </c>
      <c r="B57" s="24" t="s">
        <v>632</v>
      </c>
      <c r="C57" s="27">
        <f>SUMPRODUCT('[1]表三之二（需明确收支对象级次的录入表）'!D$7:D$80*(LEFT('[1]表三之二（需明确收支对象级次的录入表）'!$B$7:$B$80,LEN($A57))=$A57))+SUMPRODUCT('[1]表三之三（其它收支录入表）'!D$6:D$52*(LEFT('[1]表三之三（其它收支录入表）'!$B$6:$B$52,LEN($A57))=$A57))</f>
        <v>0</v>
      </c>
      <c r="D57" s="27">
        <f>SUMPRODUCT('[1]表三之二（需明确收支对象级次的录入表）'!E$7:E$80*(LEFT('[1]表三之二（需明确收支对象级次的录入表）'!$B$7:$B$80,LEN($A57))=$A57))+SUMPRODUCT('[1]表三之三（其它收支录入表）'!E$6:E$52*(LEFT('[1]表三之三（其它收支录入表）'!$B$6:$B$52,LEN($A57))=$A57))</f>
        <v>149</v>
      </c>
      <c r="E57" s="27">
        <f>SUMPRODUCT('[1]表三之二（需明确收支对象级次的录入表）'!$I$7:$I$80*(LEFT('[1]表三之二（需明确收支对象级次的录入表）'!$B$7:$B$80,LEN($A57))=$A57))+SUMPRODUCT('[1]表三之三（其它收支录入表）'!F$6:F$52*(LEFT('[1]表三之三（其它收支录入表）'!$B$6:$B$52,LEN($A57))=$A57))</f>
        <v>0</v>
      </c>
      <c r="F57" s="22">
        <f t="shared" si="5"/>
      </c>
      <c r="G57" s="22">
        <f t="shared" si="6"/>
        <v>0</v>
      </c>
      <c r="H57" s="23"/>
      <c r="I57" s="19"/>
      <c r="J57" s="30"/>
      <c r="K57" s="31"/>
      <c r="L57" s="31"/>
      <c r="M57" s="32"/>
      <c r="N57" s="32"/>
    </row>
    <row r="58" spans="1:14" s="2" customFormat="1" ht="19.5" customHeight="1">
      <c r="A58" s="23" t="s">
        <v>633</v>
      </c>
      <c r="B58" s="24" t="s">
        <v>634</v>
      </c>
      <c r="C58" s="27">
        <f>SUMPRODUCT('[1]表三之二（需明确收支对象级次的录入表）'!D$7:D$80*(LEFT('[1]表三之二（需明确收支对象级次的录入表）'!$B$7:$B$80,LEN($A58))=$A58))+SUMPRODUCT('[1]表三之三（其它收支录入表）'!D$6:D$52*(LEFT('[1]表三之三（其它收支录入表）'!$B$6:$B$52,LEN($A58))=$A58))</f>
        <v>0</v>
      </c>
      <c r="D58" s="27">
        <f>SUMPRODUCT('[1]表三之二（需明确收支对象级次的录入表）'!E$7:E$80*(LEFT('[1]表三之二（需明确收支对象级次的录入表）'!$B$7:$B$80,LEN($A58))=$A58))+SUMPRODUCT('[1]表三之三（其它收支录入表）'!E$6:E$52*(LEFT('[1]表三之三（其它收支录入表）'!$B$6:$B$52,LEN($A58))=$A58))</f>
        <v>0</v>
      </c>
      <c r="E58" s="27">
        <f>SUMPRODUCT('[1]表三之二（需明确收支对象级次的录入表）'!$I$7:$I$80*(LEFT('[1]表三之二（需明确收支对象级次的录入表）'!$B$7:$B$80,LEN($A58))=$A58))+SUMPRODUCT('[1]表三之三（其它收支录入表）'!F$6:F$52*(LEFT('[1]表三之三（其它收支录入表）'!$B$6:$B$52,LEN($A58))=$A58))</f>
        <v>0</v>
      </c>
      <c r="F58" s="22">
        <f t="shared" si="5"/>
      </c>
      <c r="G58" s="22">
        <f t="shared" si="6"/>
      </c>
      <c r="H58" s="23"/>
      <c r="I58" s="19"/>
      <c r="J58" s="30"/>
      <c r="K58" s="31"/>
      <c r="L58" s="31"/>
      <c r="M58" s="32"/>
      <c r="N58" s="32"/>
    </row>
    <row r="59" spans="1:14" s="2" customFormat="1" ht="19.5" customHeight="1">
      <c r="A59" s="23" t="s">
        <v>635</v>
      </c>
      <c r="B59" s="24" t="s">
        <v>636</v>
      </c>
      <c r="C59" s="27">
        <f>SUMPRODUCT('[1]表三之二（需明确收支对象级次的录入表）'!D$7:D$80*(LEFT('[1]表三之二（需明确收支对象级次的录入表）'!$B$7:$B$80,LEN($A59))=$A59))+SUMPRODUCT('[1]表三之三（其它收支录入表）'!D$6:D$52*(LEFT('[1]表三之三（其它收支录入表）'!$B$6:$B$52,LEN($A59))=$A59))</f>
        <v>0</v>
      </c>
      <c r="D59" s="27">
        <f>SUMPRODUCT('[1]表三之二（需明确收支对象级次的录入表）'!E$7:E$80*(LEFT('[1]表三之二（需明确收支对象级次的录入表）'!$B$7:$B$80,LEN($A59))=$A59))+SUMPRODUCT('[1]表三之三（其它收支录入表）'!E$6:E$52*(LEFT('[1]表三之三（其它收支录入表）'!$B$6:$B$52,LEN($A59))=$A59))</f>
        <v>33</v>
      </c>
      <c r="E59" s="27">
        <f>SUMPRODUCT('[1]表三之二（需明确收支对象级次的录入表）'!$I$7:$I$80*(LEFT('[1]表三之二（需明确收支对象级次的录入表）'!$B$7:$B$80,LEN($A59))=$A59))+SUMPRODUCT('[1]表三之三（其它收支录入表）'!F$6:F$52*(LEFT('[1]表三之三（其它收支录入表）'!$B$6:$B$52,LEN($A59))=$A59))</f>
        <v>0</v>
      </c>
      <c r="F59" s="22">
        <f t="shared" si="5"/>
      </c>
      <c r="G59" s="22">
        <f t="shared" si="6"/>
        <v>0</v>
      </c>
      <c r="H59" s="23"/>
      <c r="I59" s="19"/>
      <c r="J59" s="30"/>
      <c r="K59" s="31"/>
      <c r="L59" s="31"/>
      <c r="M59" s="32"/>
      <c r="N59" s="32"/>
    </row>
    <row r="60" spans="1:14" s="2" customFormat="1" ht="19.5" customHeight="1">
      <c r="A60" s="23" t="s">
        <v>637</v>
      </c>
      <c r="B60" s="24" t="s">
        <v>638</v>
      </c>
      <c r="C60" s="27">
        <f>SUMPRODUCT('[1]表三之二（需明确收支对象级次的录入表）'!D$7:D$80*(LEFT('[1]表三之二（需明确收支对象级次的录入表）'!$B$7:$B$80,LEN($A60))=$A60))+SUMPRODUCT('[1]表三之三（其它收支录入表）'!D$6:D$52*(LEFT('[1]表三之三（其它收支录入表）'!$B$6:$B$52,LEN($A60))=$A60))</f>
        <v>0</v>
      </c>
      <c r="D60" s="27">
        <f>SUMPRODUCT('[1]表三之二（需明确收支对象级次的录入表）'!E$7:E$80*(LEFT('[1]表三之二（需明确收支对象级次的录入表）'!$B$7:$B$80,LEN($A60))=$A60))+SUMPRODUCT('[1]表三之三（其它收支录入表）'!E$6:E$52*(LEFT('[1]表三之三（其它收支录入表）'!$B$6:$B$52,LEN($A60))=$A60))</f>
        <v>9</v>
      </c>
      <c r="E60" s="27">
        <f>SUMPRODUCT('[1]表三之二（需明确收支对象级次的录入表）'!$I$7:$I$80*(LEFT('[1]表三之二（需明确收支对象级次的录入表）'!$B$7:$B$80,LEN($A60))=$A60))+SUMPRODUCT('[1]表三之三（其它收支录入表）'!F$6:F$52*(LEFT('[1]表三之三（其它收支录入表）'!$B$6:$B$52,LEN($A60))=$A60))</f>
        <v>0</v>
      </c>
      <c r="F60" s="22">
        <f t="shared" si="5"/>
      </c>
      <c r="G60" s="22">
        <f t="shared" si="6"/>
        <v>0</v>
      </c>
      <c r="H60" s="23"/>
      <c r="I60" s="19"/>
      <c r="J60" s="30"/>
      <c r="K60" s="31"/>
      <c r="L60" s="31"/>
      <c r="M60" s="32"/>
      <c r="N60" s="32"/>
    </row>
    <row r="61" spans="1:14" s="2" customFormat="1" ht="19.5" customHeight="1">
      <c r="A61" s="23" t="s">
        <v>639</v>
      </c>
      <c r="B61" s="24" t="s">
        <v>640</v>
      </c>
      <c r="C61" s="27">
        <f>SUMPRODUCT('[1]表三之二（需明确收支对象级次的录入表）'!D$7:D$80*(LEFT('[1]表三之二（需明确收支对象级次的录入表）'!$B$7:$B$80,LEN($A61))=$A61))+SUMPRODUCT('[1]表三之三（其它收支录入表）'!D$6:D$52*(LEFT('[1]表三之三（其它收支录入表）'!$B$6:$B$52,LEN($A61))=$A61))</f>
        <v>0</v>
      </c>
      <c r="D61" s="27">
        <f>SUMPRODUCT('[1]表三之二（需明确收支对象级次的录入表）'!E$7:E$80*(LEFT('[1]表三之二（需明确收支对象级次的录入表）'!$B$7:$B$80,LEN($A61))=$A61))+SUMPRODUCT('[1]表三之三（其它收支录入表）'!E$6:E$52*(LEFT('[1]表三之三（其它收支录入表）'!$B$6:$B$52,LEN($A61))=$A61))</f>
        <v>140</v>
      </c>
      <c r="E61" s="27">
        <f>SUMPRODUCT('[1]表三之二（需明确收支对象级次的录入表）'!$I$7:$I$80*(LEFT('[1]表三之二（需明确收支对象级次的录入表）'!$B$7:$B$80,LEN($A61))=$A61))+SUMPRODUCT('[1]表三之三（其它收支录入表）'!F$6:F$52*(LEFT('[1]表三之三（其它收支录入表）'!$B$6:$B$52,LEN($A61))=$A61))</f>
        <v>0</v>
      </c>
      <c r="F61" s="22">
        <f t="shared" si="5"/>
      </c>
      <c r="G61" s="22">
        <f t="shared" si="6"/>
        <v>0</v>
      </c>
      <c r="H61" s="23"/>
      <c r="I61" s="19"/>
      <c r="J61" s="30"/>
      <c r="K61" s="31"/>
      <c r="L61" s="31"/>
      <c r="M61" s="32"/>
      <c r="N61" s="32"/>
    </row>
    <row r="62" spans="1:14" s="2" customFormat="1" ht="19.5" customHeight="1">
      <c r="A62" s="23" t="s">
        <v>641</v>
      </c>
      <c r="B62" s="24" t="s">
        <v>642</v>
      </c>
      <c r="C62" s="27">
        <f>SUMPRODUCT('[1]表三之二（需明确收支对象级次的录入表）'!D$7:D$80*(LEFT('[1]表三之二（需明确收支对象级次的录入表）'!$B$7:$B$80,LEN($A62))=$A62))+SUMPRODUCT('[1]表三之三（其它收支录入表）'!D$6:D$52*(LEFT('[1]表三之三（其它收支录入表）'!$B$6:$B$52,LEN($A62))=$A62))</f>
        <v>0</v>
      </c>
      <c r="D62" s="27">
        <f>SUMPRODUCT('[1]表三之二（需明确收支对象级次的录入表）'!E$7:E$80*(LEFT('[1]表三之二（需明确收支对象级次的录入表）'!$B$7:$B$80,LEN($A62))=$A62))+SUMPRODUCT('[1]表三之三（其它收支录入表）'!E$6:E$52*(LEFT('[1]表三之三（其它收支录入表）'!$B$6:$B$52,LEN($A62))=$A62))</f>
        <v>2075</v>
      </c>
      <c r="E62" s="27">
        <f>SUMPRODUCT('[1]表三之二（需明确收支对象级次的录入表）'!$I$7:$I$80*(LEFT('[1]表三之二（需明确收支对象级次的录入表）'!$B$7:$B$80,LEN($A62))=$A62))+SUMPRODUCT('[1]表三之三（其它收支录入表）'!F$6:F$52*(LEFT('[1]表三之三（其它收支录入表）'!$B$6:$B$52,LEN($A62))=$A62))</f>
        <v>0</v>
      </c>
      <c r="F62" s="22">
        <f t="shared" si="5"/>
      </c>
      <c r="G62" s="22">
        <f t="shared" si="6"/>
        <v>0</v>
      </c>
      <c r="H62" s="23"/>
      <c r="I62" s="19"/>
      <c r="J62" s="30"/>
      <c r="K62" s="31"/>
      <c r="L62" s="31"/>
      <c r="M62" s="32"/>
      <c r="N62" s="32"/>
    </row>
    <row r="63" spans="1:14" s="2" customFormat="1" ht="19.5" customHeight="1">
      <c r="A63" s="23" t="s">
        <v>643</v>
      </c>
      <c r="B63" s="24" t="s">
        <v>644</v>
      </c>
      <c r="C63" s="27">
        <f>SUMPRODUCT('[1]表三之二（需明确收支对象级次的录入表）'!D$7:D$80*(LEFT('[1]表三之二（需明确收支对象级次的录入表）'!$B$7:$B$80,LEN($A63))=$A63))+SUMPRODUCT('[1]表三之三（其它收支录入表）'!D$6:D$52*(LEFT('[1]表三之三（其它收支录入表）'!$B$6:$B$52,LEN($A63))=$A63))</f>
        <v>0</v>
      </c>
      <c r="D63" s="27">
        <f>SUMPRODUCT('[1]表三之二（需明确收支对象级次的录入表）'!E$7:E$80*(LEFT('[1]表三之二（需明确收支对象级次的录入表）'!$B$7:$B$80,LEN($A63))=$A63))+SUMPRODUCT('[1]表三之三（其它收支录入表）'!E$6:E$52*(LEFT('[1]表三之三（其它收支录入表）'!$B$6:$B$52,LEN($A63))=$A63))</f>
        <v>9</v>
      </c>
      <c r="E63" s="27">
        <f>SUMPRODUCT('[1]表三之二（需明确收支对象级次的录入表）'!$I$7:$I$80*(LEFT('[1]表三之二（需明确收支对象级次的录入表）'!$B$7:$B$80,LEN($A63))=$A63))+SUMPRODUCT('[1]表三之三（其它收支录入表）'!F$6:F$52*(LEFT('[1]表三之三（其它收支录入表）'!$B$6:$B$52,LEN($A63))=$A63))</f>
        <v>0</v>
      </c>
      <c r="F63" s="22">
        <f t="shared" si="5"/>
      </c>
      <c r="G63" s="22">
        <f t="shared" si="6"/>
        <v>0</v>
      </c>
      <c r="H63" s="23"/>
      <c r="I63" s="19"/>
      <c r="J63" s="30"/>
      <c r="K63" s="31"/>
      <c r="L63" s="31"/>
      <c r="M63" s="32"/>
      <c r="N63" s="32"/>
    </row>
    <row r="64" spans="1:14" s="2" customFormat="1" ht="19.5" customHeight="1">
      <c r="A64" s="23" t="s">
        <v>645</v>
      </c>
      <c r="B64" s="24" t="s">
        <v>646</v>
      </c>
      <c r="C64" s="27">
        <f>SUMPRODUCT('[1]表三之二（需明确收支对象级次的录入表）'!D$7:D$80*(LEFT('[1]表三之二（需明确收支对象级次的录入表）'!$B$7:$B$80,LEN($A64))=$A64))+SUMPRODUCT('[1]表三之三（其它收支录入表）'!D$6:D$52*(LEFT('[1]表三之三（其它收支录入表）'!$B$6:$B$52,LEN($A64))=$A64))</f>
        <v>0</v>
      </c>
      <c r="D64" s="27">
        <f>SUMPRODUCT('[1]表三之二（需明确收支对象级次的录入表）'!E$7:E$80*(LEFT('[1]表三之二（需明确收支对象级次的录入表）'!$B$7:$B$80,LEN($A64))=$A64))+SUMPRODUCT('[1]表三之三（其它收支录入表）'!E$6:E$52*(LEFT('[1]表三之三（其它收支录入表）'!$B$6:$B$52,LEN($A64))=$A64))</f>
        <v>964</v>
      </c>
      <c r="E64" s="27">
        <f>SUMPRODUCT('[1]表三之二（需明确收支对象级次的录入表）'!$I$7:$I$80*(LEFT('[1]表三之二（需明确收支对象级次的录入表）'!$B$7:$B$80,LEN($A64))=$A64))+SUMPRODUCT('[1]表三之三（其它收支录入表）'!F$6:F$52*(LEFT('[1]表三之三（其它收支录入表）'!$B$6:$B$52,LEN($A64))=$A64))</f>
        <v>0</v>
      </c>
      <c r="F64" s="22">
        <f t="shared" si="5"/>
      </c>
      <c r="G64" s="22">
        <f t="shared" si="6"/>
        <v>0</v>
      </c>
      <c r="H64" s="23"/>
      <c r="I64" s="19"/>
      <c r="J64" s="30"/>
      <c r="K64" s="31"/>
      <c r="L64" s="31"/>
      <c r="M64" s="32"/>
      <c r="N64" s="32"/>
    </row>
    <row r="65" spans="1:14" s="2" customFormat="1" ht="19.5" customHeight="1">
      <c r="A65" s="23" t="s">
        <v>647</v>
      </c>
      <c r="B65" s="24" t="s">
        <v>648</v>
      </c>
      <c r="C65" s="27">
        <f>SUMPRODUCT('[1]表三之二（需明确收支对象级次的录入表）'!D$7:D$80*(LEFT('[1]表三之二（需明确收支对象级次的录入表）'!$B$7:$B$80,LEN($A65))=$A65))+SUMPRODUCT('[1]表三之三（其它收支录入表）'!D$6:D$52*(LEFT('[1]表三之三（其它收支录入表）'!$B$6:$B$52,LEN($A65))=$A65))</f>
        <v>0</v>
      </c>
      <c r="D65" s="27">
        <f>SUMPRODUCT('[1]表三之二（需明确收支对象级次的录入表）'!E$7:E$80*(LEFT('[1]表三之二（需明确收支对象级次的录入表）'!$B$7:$B$80,LEN($A65))=$A65))+SUMPRODUCT('[1]表三之三（其它收支录入表）'!E$6:E$52*(LEFT('[1]表三之三（其它收支录入表）'!$B$6:$B$52,LEN($A65))=$A65))</f>
        <v>118</v>
      </c>
      <c r="E65" s="27">
        <f>SUMPRODUCT('[1]表三之二（需明确收支对象级次的录入表）'!$I$7:$I$80*(LEFT('[1]表三之二（需明确收支对象级次的录入表）'!$B$7:$B$80,LEN($A65))=$A65))+SUMPRODUCT('[1]表三之三（其它收支录入表）'!F$6:F$52*(LEFT('[1]表三之三（其它收支录入表）'!$B$6:$B$52,LEN($A65))=$A65))</f>
        <v>0</v>
      </c>
      <c r="F65" s="22">
        <f t="shared" si="5"/>
      </c>
      <c r="G65" s="22">
        <f t="shared" si="6"/>
        <v>0</v>
      </c>
      <c r="H65" s="23"/>
      <c r="I65" s="19"/>
      <c r="J65" s="30"/>
      <c r="K65" s="31"/>
      <c r="L65" s="31"/>
      <c r="M65" s="32"/>
      <c r="N65" s="32"/>
    </row>
    <row r="66" spans="1:14" s="2" customFormat="1" ht="19.5" customHeight="1">
      <c r="A66" s="23" t="s">
        <v>649</v>
      </c>
      <c r="B66" s="24" t="s">
        <v>650</v>
      </c>
      <c r="C66" s="27">
        <f>SUMPRODUCT('[1]表三之二（需明确收支对象级次的录入表）'!D$7:D$80*(LEFT('[1]表三之二（需明确收支对象级次的录入表）'!$B$7:$B$80,LEN($A66))=$A66))+SUMPRODUCT('[1]表三之三（其它收支录入表）'!D$6:D$52*(LEFT('[1]表三之三（其它收支录入表）'!$B$6:$B$52,LEN($A66))=$A66))</f>
        <v>0</v>
      </c>
      <c r="D66" s="27">
        <f>SUMPRODUCT('[1]表三之二（需明确收支对象级次的录入表）'!E$7:E$80*(LEFT('[1]表三之二（需明确收支对象级次的录入表）'!$B$7:$B$80,LEN($A66))=$A66))+SUMPRODUCT('[1]表三之三（其它收支录入表）'!E$6:E$52*(LEFT('[1]表三之三（其它收支录入表）'!$B$6:$B$52,LEN($A66))=$A66))</f>
        <v>415</v>
      </c>
      <c r="E66" s="27">
        <f>SUMPRODUCT('[1]表三之二（需明确收支对象级次的录入表）'!$I$7:$I$80*(LEFT('[1]表三之二（需明确收支对象级次的录入表）'!$B$7:$B$80,LEN($A66))=$A66))+SUMPRODUCT('[1]表三之三（其它收支录入表）'!F$6:F$52*(LEFT('[1]表三之三（其它收支录入表）'!$B$6:$B$52,LEN($A66))=$A66))</f>
        <v>0</v>
      </c>
      <c r="F66" s="22">
        <f t="shared" si="5"/>
      </c>
      <c r="G66" s="22">
        <f t="shared" si="6"/>
        <v>0</v>
      </c>
      <c r="H66" s="23"/>
      <c r="I66" s="19"/>
      <c r="J66" s="30"/>
      <c r="K66" s="31"/>
      <c r="L66" s="31"/>
      <c r="M66" s="32"/>
      <c r="N66" s="32"/>
    </row>
    <row r="67" spans="1:14" s="2" customFormat="1" ht="19.5" customHeight="1">
      <c r="A67" s="23" t="s">
        <v>651</v>
      </c>
      <c r="B67" s="24" t="s">
        <v>652</v>
      </c>
      <c r="C67" s="27">
        <f>SUMPRODUCT('[1]表三之二（需明确收支对象级次的录入表）'!D$7:D$80*(LEFT('[1]表三之二（需明确收支对象级次的录入表）'!$B$7:$B$80,LEN($A67))=$A67))+SUMPRODUCT('[1]表三之三（其它收支录入表）'!D$6:D$52*(LEFT('[1]表三之三（其它收支录入表）'!$B$6:$B$52,LEN($A67))=$A67))</f>
        <v>0</v>
      </c>
      <c r="D67" s="27">
        <f>SUMPRODUCT('[1]表三之二（需明确收支对象级次的录入表）'!E$7:E$80*(LEFT('[1]表三之二（需明确收支对象级次的录入表）'!$B$7:$B$80,LEN($A67))=$A67))+SUMPRODUCT('[1]表三之三（其它收支录入表）'!E$6:E$52*(LEFT('[1]表三之三（其它收支录入表）'!$B$6:$B$52,LEN($A67))=$A67))</f>
        <v>15</v>
      </c>
      <c r="E67" s="27">
        <f>SUMPRODUCT('[1]表三之二（需明确收支对象级次的录入表）'!$I$7:$I$80*(LEFT('[1]表三之二（需明确收支对象级次的录入表）'!$B$7:$B$80,LEN($A67))=$A67))+SUMPRODUCT('[1]表三之三（其它收支录入表）'!F$6:F$52*(LEFT('[1]表三之三（其它收支录入表）'!$B$6:$B$52,LEN($A67))=$A67))</f>
        <v>0</v>
      </c>
      <c r="F67" s="22">
        <f t="shared" si="5"/>
      </c>
      <c r="G67" s="22">
        <f t="shared" si="6"/>
        <v>0</v>
      </c>
      <c r="H67" s="23"/>
      <c r="I67" s="19"/>
      <c r="J67" s="30"/>
      <c r="K67" s="31"/>
      <c r="L67" s="31"/>
      <c r="M67" s="32"/>
      <c r="N67" s="32"/>
    </row>
    <row r="68" spans="1:14" s="2" customFormat="1" ht="19.5" customHeight="1">
      <c r="A68" s="23" t="s">
        <v>653</v>
      </c>
      <c r="B68" s="24" t="s">
        <v>654</v>
      </c>
      <c r="C68" s="27">
        <f>SUMPRODUCT('[1]表三之二（需明确收支对象级次的录入表）'!D$7:D$80*(LEFT('[1]表三之二（需明确收支对象级次的录入表）'!$B$7:$B$80,LEN($A68))=$A68))+SUMPRODUCT('[1]表三之三（其它收支录入表）'!D$6:D$52*(LEFT('[1]表三之三（其它收支录入表）'!$B$6:$B$52,LEN($A68))=$A68))</f>
        <v>40</v>
      </c>
      <c r="D68" s="27">
        <f>SUMPRODUCT('[1]表三之二（需明确收支对象级次的录入表）'!E$7:E$80*(LEFT('[1]表三之二（需明确收支对象级次的录入表）'!$B$7:$B$80,LEN($A68))=$A68))+SUMPRODUCT('[1]表三之三（其它收支录入表）'!E$6:E$52*(LEFT('[1]表三之三（其它收支录入表）'!$B$6:$B$52,LEN($A68))=$A68))</f>
        <v>289</v>
      </c>
      <c r="E68" s="27">
        <f>SUMPRODUCT('[1]表三之二（需明确收支对象级次的录入表）'!$I$7:$I$80*(LEFT('[1]表三之二（需明确收支对象级次的录入表）'!$B$7:$B$80,LEN($A68))=$A68))+SUMPRODUCT('[1]表三之三（其它收支录入表）'!F$6:F$52*(LEFT('[1]表三之三（其它收支录入表）'!$B$6:$B$52,LEN($A68))=$A68))</f>
        <v>0</v>
      </c>
      <c r="F68" s="22">
        <f t="shared" si="5"/>
        <v>0</v>
      </c>
      <c r="G68" s="22">
        <f t="shared" si="6"/>
        <v>0</v>
      </c>
      <c r="H68" s="23"/>
      <c r="I68" s="19"/>
      <c r="J68" s="30"/>
      <c r="K68" s="31"/>
      <c r="L68" s="31"/>
      <c r="M68" s="32"/>
      <c r="N68" s="32"/>
    </row>
    <row r="69" spans="1:14" s="2" customFormat="1" ht="19.5" customHeight="1">
      <c r="A69" s="23" t="s">
        <v>655</v>
      </c>
      <c r="B69" s="24" t="s">
        <v>656</v>
      </c>
      <c r="C69" s="27">
        <f>SUMPRODUCT('[1]表三之二（需明确收支对象级次的录入表）'!D$7:D$80*(LEFT('[1]表三之二（需明确收支对象级次的录入表）'!$B$7:$B$80,LEN($A69))=$A69))+SUMPRODUCT('[1]表三之三（其它收支录入表）'!D$6:D$52*(LEFT('[1]表三之三（其它收支录入表）'!$B$6:$B$52,LEN($A69))=$A69))</f>
        <v>0</v>
      </c>
      <c r="D69" s="27">
        <f>SUMPRODUCT('[1]表三之二（需明确收支对象级次的录入表）'!E$7:E$80*(LEFT('[1]表三之二（需明确收支对象级次的录入表）'!$B$7:$B$80,LEN($A69))=$A69))+SUMPRODUCT('[1]表三之三（其它收支录入表）'!E$6:E$52*(LEFT('[1]表三之三（其它收支录入表）'!$B$6:$B$52,LEN($A69))=$A69))</f>
        <v>50</v>
      </c>
      <c r="E69" s="27">
        <f>SUMPRODUCT('[1]表三之二（需明确收支对象级次的录入表）'!$I$7:$I$80*(LEFT('[1]表三之二（需明确收支对象级次的录入表）'!$B$7:$B$80,LEN($A69))=$A69))+SUMPRODUCT('[1]表三之三（其它收支录入表）'!F$6:F$52*(LEFT('[1]表三之三（其它收支录入表）'!$B$6:$B$52,LEN($A69))=$A69))</f>
        <v>0</v>
      </c>
      <c r="F69" s="22">
        <f t="shared" si="5"/>
      </c>
      <c r="G69" s="22">
        <f t="shared" si="6"/>
        <v>0</v>
      </c>
      <c r="H69" s="23"/>
      <c r="I69" s="19"/>
      <c r="J69" s="30"/>
      <c r="K69" s="31"/>
      <c r="L69" s="31"/>
      <c r="M69" s="32"/>
      <c r="N69" s="32"/>
    </row>
    <row r="70" spans="1:14" s="2" customFormat="1" ht="19.5" customHeight="1">
      <c r="A70" s="23" t="s">
        <v>657</v>
      </c>
      <c r="B70" s="24" t="s">
        <v>658</v>
      </c>
      <c r="C70" s="27">
        <f>SUMPRODUCT('[1]表三之二（需明确收支对象级次的录入表）'!D$7:D$80*(LEFT('[1]表三之二（需明确收支对象级次的录入表）'!$B$7:$B$80,LEN($A70))=$A70))+SUMPRODUCT('[1]表三之三（其它收支录入表）'!D$6:D$52*(LEFT('[1]表三之三（其它收支录入表）'!$B$6:$B$52,LEN($A70))=$A70))</f>
        <v>0</v>
      </c>
      <c r="D70" s="27">
        <f>SUMPRODUCT('[1]表三之二（需明确收支对象级次的录入表）'!E$7:E$80*(LEFT('[1]表三之二（需明确收支对象级次的录入表）'!$B$7:$B$80,LEN($A70))=$A70))+SUMPRODUCT('[1]表三之三（其它收支录入表）'!E$6:E$52*(LEFT('[1]表三之三（其它收支录入表）'!$B$6:$B$52,LEN($A70))=$A70))</f>
        <v>198</v>
      </c>
      <c r="E70" s="27">
        <f>SUMPRODUCT('[1]表三之二（需明确收支对象级次的录入表）'!$I$7:$I$80*(LEFT('[1]表三之二（需明确收支对象级次的录入表）'!$B$7:$B$80,LEN($A70))=$A70))+SUMPRODUCT('[1]表三之三（其它收支录入表）'!F$6:F$52*(LEFT('[1]表三之三（其它收支录入表）'!$B$6:$B$52,LEN($A70))=$A70))</f>
        <v>0</v>
      </c>
      <c r="F70" s="22">
        <f t="shared" si="5"/>
      </c>
      <c r="G70" s="22">
        <f t="shared" si="6"/>
        <v>0</v>
      </c>
      <c r="H70" s="23"/>
      <c r="I70" s="19"/>
      <c r="J70" s="30"/>
      <c r="K70" s="31"/>
      <c r="L70" s="31"/>
      <c r="M70" s="32"/>
      <c r="N70" s="32"/>
    </row>
    <row r="71" spans="1:14" s="2" customFormat="1" ht="19.5" customHeight="1">
      <c r="A71" s="23" t="s">
        <v>659</v>
      </c>
      <c r="B71" s="24" t="s">
        <v>660</v>
      </c>
      <c r="C71" s="27">
        <f>SUMPRODUCT('[1]表三之二（需明确收支对象级次的录入表）'!D$7:D$80*(LEFT('[1]表三之二（需明确收支对象级次的录入表）'!$B$7:$B$80,LEN($A71))=$A71))+SUMPRODUCT('[1]表三之三（其它收支录入表）'!D$6:D$52*(LEFT('[1]表三之三（其它收支录入表）'!$B$6:$B$52,LEN($A71))=$A71))</f>
        <v>0</v>
      </c>
      <c r="D71" s="27">
        <f>SUMPRODUCT('[1]表三之二（需明确收支对象级次的录入表）'!E$7:E$80*(LEFT('[1]表三之二（需明确收支对象级次的录入表）'!$B$7:$B$80,LEN($A71))=$A71))+SUMPRODUCT('[1]表三之三（其它收支录入表）'!E$6:E$52*(LEFT('[1]表三之三（其它收支录入表）'!$B$6:$B$52,LEN($A71))=$A71))</f>
        <v>55</v>
      </c>
      <c r="E71" s="27">
        <f>SUMPRODUCT('[1]表三之二（需明确收支对象级次的录入表）'!$I$7:$I$80*(LEFT('[1]表三之二（需明确收支对象级次的录入表）'!$B$7:$B$80,LEN($A71))=$A71))+SUMPRODUCT('[1]表三之三（其它收支录入表）'!F$6:F$52*(LEFT('[1]表三之三（其它收支录入表）'!$B$6:$B$52,LEN($A71))=$A71))</f>
        <v>0</v>
      </c>
      <c r="F71" s="22">
        <f t="shared" si="5"/>
      </c>
      <c r="G71" s="22">
        <f t="shared" si="6"/>
        <v>0</v>
      </c>
      <c r="H71" s="23"/>
      <c r="I71" s="19"/>
      <c r="J71" s="30"/>
      <c r="K71" s="31"/>
      <c r="L71" s="31"/>
      <c r="M71" s="32"/>
      <c r="N71" s="32"/>
    </row>
    <row r="72" spans="1:14" s="2" customFormat="1" ht="19.5" customHeight="1">
      <c r="A72" s="23" t="s">
        <v>661</v>
      </c>
      <c r="B72" s="24" t="s">
        <v>662</v>
      </c>
      <c r="C72" s="27">
        <f>SUMPRODUCT('[1]表三之二（需明确收支对象级次的录入表）'!D$7:D$80*(LEFT('[1]表三之二（需明确收支对象级次的录入表）'!$B$7:$B$80,LEN($A72))=$A72))+SUMPRODUCT('[1]表三之三（其它收支录入表）'!D$6:D$52*(LEFT('[1]表三之三（其它收支录入表）'!$B$6:$B$52,LEN($A72))=$A72))</f>
        <v>0</v>
      </c>
      <c r="D72" s="27">
        <f>SUMPRODUCT('[1]表三之二（需明确收支对象级次的录入表）'!E$7:E$80*(LEFT('[1]表三之二（需明确收支对象级次的录入表）'!$B$7:$B$80,LEN($A72))=$A72))+SUMPRODUCT('[1]表三之三（其它收支录入表）'!E$6:E$52*(LEFT('[1]表三之三（其它收支录入表）'!$B$6:$B$52,LEN($A72))=$A72))</f>
        <v>0</v>
      </c>
      <c r="E72" s="27">
        <f>SUMPRODUCT('[1]表三之二（需明确收支对象级次的录入表）'!$I$7:$I$80*(LEFT('[1]表三之二（需明确收支对象级次的录入表）'!$B$7:$B$80,LEN($A72))=$A72))+SUMPRODUCT('[1]表三之三（其它收支录入表）'!F$6:F$52*(LEFT('[1]表三之三（其它收支录入表）'!$B$6:$B$52,LEN($A72))=$A72))</f>
        <v>0</v>
      </c>
      <c r="F72" s="22">
        <f t="shared" si="5"/>
      </c>
      <c r="G72" s="22">
        <f t="shared" si="6"/>
      </c>
      <c r="H72" s="23"/>
      <c r="I72" s="19"/>
      <c r="J72" s="30"/>
      <c r="K72" s="31"/>
      <c r="L72" s="31"/>
      <c r="M72" s="32"/>
      <c r="N72" s="32"/>
    </row>
    <row r="73" spans="1:14" s="2" customFormat="1" ht="19.5" customHeight="1">
      <c r="A73" s="23" t="s">
        <v>663</v>
      </c>
      <c r="B73" s="24" t="s">
        <v>664</v>
      </c>
      <c r="C73" s="27">
        <f>SUMPRODUCT('[1]表三之二（需明确收支对象级次的录入表）'!D$7:D$80*(LEFT('[1]表三之二（需明确收支对象级次的录入表）'!$B$7:$B$80,LEN($A73))=$A73))+SUMPRODUCT('[1]表三之三（其它收支录入表）'!D$6:D$52*(LEFT('[1]表三之三（其它收支录入表）'!$B$6:$B$52,LEN($A73))=$A73))</f>
        <v>0</v>
      </c>
      <c r="D73" s="27">
        <f>SUMPRODUCT('[1]表三之二（需明确收支对象级次的录入表）'!E$7:E$80*(LEFT('[1]表三之二（需明确收支对象级次的录入表）'!$B$7:$B$80,LEN($A73))=$A73))+SUMPRODUCT('[1]表三之三（其它收支录入表）'!E$6:E$52*(LEFT('[1]表三之三（其它收支录入表）'!$B$6:$B$52,LEN($A73))=$A73))</f>
        <v>0</v>
      </c>
      <c r="E73" s="27">
        <f>SUMPRODUCT('[1]表三之二（需明确收支对象级次的录入表）'!$I$7:$I$80*(LEFT('[1]表三之二（需明确收支对象级次的录入表）'!$B$7:$B$80,LEN($A73))=$A73))+SUMPRODUCT('[1]表三之三（其它收支录入表）'!F$6:F$52*(LEFT('[1]表三之三（其它收支录入表）'!$B$6:$B$52,LEN($A73))=$A73))</f>
        <v>0</v>
      </c>
      <c r="F73" s="22">
        <f t="shared" si="5"/>
      </c>
      <c r="G73" s="22">
        <f t="shared" si="6"/>
      </c>
      <c r="H73" s="23"/>
      <c r="I73" s="19"/>
      <c r="J73" s="30"/>
      <c r="K73" s="31"/>
      <c r="L73" s="31"/>
      <c r="M73" s="32"/>
      <c r="N73" s="32"/>
    </row>
    <row r="74" spans="1:14" s="2" customFormat="1" ht="19.5" customHeight="1">
      <c r="A74" s="23" t="s">
        <v>665</v>
      </c>
      <c r="B74" s="24" t="s">
        <v>666</v>
      </c>
      <c r="C74" s="27">
        <f>SUMPRODUCT('[1]表三之二（需明确收支对象级次的录入表）'!D$7:D$80*(LEFT('[1]表三之二（需明确收支对象级次的录入表）'!$B$7:$B$80,LEN($A74))=$A74))+SUMPRODUCT('[1]表三之三（其它收支录入表）'!D$6:D$52*(LEFT('[1]表三之三（其它收支录入表）'!$B$6:$B$52,LEN($A74))=$A74))</f>
        <v>0</v>
      </c>
      <c r="D74" s="27">
        <f>SUMPRODUCT('[1]表三之二（需明确收支对象级次的录入表）'!E$7:E$80*(LEFT('[1]表三之二（需明确收支对象级次的录入表）'!$B$7:$B$80,LEN($A74))=$A74))+SUMPRODUCT('[1]表三之三（其它收支录入表）'!E$6:E$52*(LEFT('[1]表三之三（其它收支录入表）'!$B$6:$B$52,LEN($A74))=$A74))</f>
        <v>2267</v>
      </c>
      <c r="E74" s="27">
        <f>SUMPRODUCT('[1]表三之二（需明确收支对象级次的录入表）'!$I$7:$I$80*(LEFT('[1]表三之二（需明确收支对象级次的录入表）'!$B$7:$B$80,LEN($A74))=$A74))+SUMPRODUCT('[1]表三之三（其它收支录入表）'!F$6:F$52*(LEFT('[1]表三之三（其它收支录入表）'!$B$6:$B$52,LEN($A74))=$A74))</f>
        <v>0</v>
      </c>
      <c r="F74" s="22">
        <f t="shared" si="5"/>
      </c>
      <c r="G74" s="22">
        <f t="shared" si="6"/>
        <v>0</v>
      </c>
      <c r="H74" s="23"/>
      <c r="I74" s="19"/>
      <c r="J74" s="30"/>
      <c r="K74" s="31"/>
      <c r="L74" s="31"/>
      <c r="M74" s="32"/>
      <c r="N74" s="32"/>
    </row>
    <row r="75" spans="1:14" s="2" customFormat="1" ht="19.5" customHeight="1">
      <c r="A75" s="23" t="s">
        <v>667</v>
      </c>
      <c r="B75" s="24" t="s">
        <v>668</v>
      </c>
      <c r="C75" s="27">
        <f>SUMPRODUCT('[1]表三之二（需明确收支对象级次的录入表）'!D$7:D$80*(LEFT('[1]表三之二（需明确收支对象级次的录入表）'!$B$7:$B$80,LEN($A75))=$A75))+SUMPRODUCT('[1]表三之三（其它收支录入表）'!D$6:D$52*(LEFT('[1]表三之三（其它收支录入表）'!$B$6:$B$52,LEN($A75))=$A75))</f>
        <v>0</v>
      </c>
      <c r="D75" s="27">
        <f>SUMPRODUCT('[1]表三之二（需明确收支对象级次的录入表）'!E$7:E$80*(LEFT('[1]表三之二（需明确收支对象级次的录入表）'!$B$7:$B$80,LEN($A75))=$A75))+SUMPRODUCT('[1]表三之三（其它收支录入表）'!E$6:E$52*(LEFT('[1]表三之三（其它收支录入表）'!$B$6:$B$52,LEN($A75))=$A75))</f>
        <v>0</v>
      </c>
      <c r="E75" s="27">
        <f>SUMPRODUCT('[1]表三之二（需明确收支对象级次的录入表）'!$I$7:$I$80*(LEFT('[1]表三之二（需明确收支对象级次的录入表）'!$B$7:$B$80,LEN($A75))=$A75))+SUMPRODUCT('[1]表三之三（其它收支录入表）'!F$6:F$52*(LEFT('[1]表三之三（其它收支录入表）'!$B$6:$B$52,LEN($A75))=$A75))</f>
        <v>0</v>
      </c>
      <c r="F75" s="22">
        <f t="shared" si="5"/>
      </c>
      <c r="G75" s="22">
        <f t="shared" si="6"/>
      </c>
      <c r="H75" s="23"/>
      <c r="I75" s="19"/>
      <c r="J75" s="30"/>
      <c r="K75" s="31"/>
      <c r="L75" s="31"/>
      <c r="M75" s="32"/>
      <c r="N75" s="32"/>
    </row>
    <row r="76" spans="1:14" s="2" customFormat="1" ht="19.5" customHeight="1">
      <c r="A76" s="23" t="s">
        <v>669</v>
      </c>
      <c r="B76" s="24" t="s">
        <v>670</v>
      </c>
      <c r="C76" s="27">
        <f>SUMPRODUCT('[1]表三之二（需明确收支对象级次的录入表）'!D$7:D$80*(LEFT('[1]表三之二（需明确收支对象级次的录入表）'!$B$7:$B$80,LEN($A76))=$A76))+SUMPRODUCT('[1]表三之三（其它收支录入表）'!D$6:D$52*(LEFT('[1]表三之三（其它收支录入表）'!$B$6:$B$52,LEN($A76))=$A76))</f>
        <v>0</v>
      </c>
      <c r="D76" s="27">
        <f>SUMPRODUCT('[1]表三之二（需明确收支对象级次的录入表）'!E$7:E$80*(LEFT('[1]表三之二（需明确收支对象级次的录入表）'!$B$7:$B$80,LEN($A76))=$A76))+SUMPRODUCT('[1]表三之三（其它收支录入表）'!E$6:E$52*(LEFT('[1]表三之三（其它收支录入表）'!$B$6:$B$52,LEN($A76))=$A76))</f>
        <v>0</v>
      </c>
      <c r="E76" s="27">
        <f>SUMPRODUCT('[1]表三之二（需明确收支对象级次的录入表）'!$I$7:$I$80*(LEFT('[1]表三之二（需明确收支对象级次的录入表）'!$B$7:$B$80,LEN($A76))=$A76))+SUMPRODUCT('[1]表三之三（其它收支录入表）'!F$6:F$52*(LEFT('[1]表三之三（其它收支录入表）'!$B$6:$B$52,LEN($A76))=$A76))</f>
        <v>0</v>
      </c>
      <c r="F76" s="22">
        <f t="shared" si="5"/>
      </c>
      <c r="G76" s="22">
        <f t="shared" si="6"/>
      </c>
      <c r="H76" s="23"/>
      <c r="I76" s="19"/>
      <c r="J76" s="30"/>
      <c r="K76" s="31"/>
      <c r="L76" s="31"/>
      <c r="M76" s="32"/>
      <c r="N76" s="32"/>
    </row>
    <row r="77" spans="1:14" s="2" customFormat="1" ht="19.5" customHeight="1">
      <c r="A77" s="23" t="s">
        <v>671</v>
      </c>
      <c r="B77" s="24" t="s">
        <v>672</v>
      </c>
      <c r="C77" s="27">
        <f>SUMPRODUCT('[1]表三之二（需明确收支对象级次的录入表）'!D$7:D$80*(LEFT('[1]表三之二（需明确收支对象级次的录入表）'!$B$7:$B$80,LEN($A77))=$A77))+SUMPRODUCT('[1]表三之三（其它收支录入表）'!D$6:D$52*(LEFT('[1]表三之三（其它收支录入表）'!$B$6:$B$52,LEN($A77))=$A77))</f>
        <v>0</v>
      </c>
      <c r="D77" s="27">
        <f>SUMPRODUCT('[1]表三之二（需明确收支对象级次的录入表）'!E$7:E$80*(LEFT('[1]表三之二（需明确收支对象级次的录入表）'!$B$7:$B$80,LEN($A77))=$A77))+SUMPRODUCT('[1]表三之三（其它收支录入表）'!E$6:E$52*(LEFT('[1]表三之三（其它收支录入表）'!$B$6:$B$52,LEN($A77))=$A77))</f>
        <v>0</v>
      </c>
      <c r="E77" s="27">
        <f>SUMPRODUCT('[1]表三之二（需明确收支对象级次的录入表）'!$I$7:$I$80*(LEFT('[1]表三之二（需明确收支对象级次的录入表）'!$B$7:$B$80,LEN($A77))=$A77))+SUMPRODUCT('[1]表三之三（其它收支录入表）'!F$6:F$52*(LEFT('[1]表三之三（其它收支录入表）'!$B$6:$B$52,LEN($A77))=$A77))</f>
        <v>0</v>
      </c>
      <c r="F77" s="22">
        <f t="shared" si="5"/>
      </c>
      <c r="G77" s="22">
        <f t="shared" si="6"/>
      </c>
      <c r="H77" s="23"/>
      <c r="I77" s="19"/>
      <c r="J77" s="30"/>
      <c r="K77" s="31"/>
      <c r="L77" s="31"/>
      <c r="M77" s="32"/>
      <c r="N77" s="32"/>
    </row>
    <row r="78" spans="1:14" s="2" customFormat="1" ht="19.5" customHeight="1">
      <c r="A78" s="23" t="s">
        <v>673</v>
      </c>
      <c r="B78" s="24" t="s">
        <v>674</v>
      </c>
      <c r="C78" s="25">
        <f>SUMPRODUCT('[1]表三之二（需明确收支对象级次的录入表）'!D$7:D$80*(LEFT('[1]表三之二（需明确收支对象级次的录入表）'!$B$7:$B$80,LEN($A78))=$A78))+SUMPRODUCT('[1]表三之三（其它收支录入表）'!D$6:D$52*(LEFT('[1]表三之三（其它收支录入表）'!$B$6:$B$52,LEN($A78))=$A78))</f>
        <v>0</v>
      </c>
      <c r="D78" s="21">
        <f>SUMPRODUCT('[1]表三之二（需明确收支对象级次的录入表）'!E$7:E$80*(LEFT('[1]表三之二（需明确收支对象级次的录入表）'!$B$7:$B$80,LEN($A78))=$A78))+SUMPRODUCT('[1]表三之三（其它收支录入表）'!E$6:E$52*(LEFT('[1]表三之三（其它收支录入表）'!$B$6:$B$52,LEN($A78))=$A78))</f>
        <v>0</v>
      </c>
      <c r="E78" s="21">
        <f>SUMPRODUCT('[1]表三之二（需明确收支对象级次的录入表）'!$I$7:$I$80*(LEFT('[1]表三之二（需明确收支对象级次的录入表）'!$B$7:$B$80,LEN($A78))=$A78))+SUMPRODUCT('[1]表三之三（其它收支录入表）'!F$6:F$52*(LEFT('[1]表三之三（其它收支录入表）'!$B$6:$B$52,LEN($A78))=$A78))</f>
        <v>0</v>
      </c>
      <c r="F78" s="22">
        <f t="shared" si="5"/>
      </c>
      <c r="G78" s="22">
        <f t="shared" si="6"/>
      </c>
      <c r="H78" s="23" t="s">
        <v>675</v>
      </c>
      <c r="I78" s="24" t="s">
        <v>676</v>
      </c>
      <c r="J78" s="25">
        <f>SUMPRODUCT('[1]表三之二（需明确收支对象级次的录入表）'!D$7:D$80*(LEFT('[1]表三之二（需明确收支对象级次的录入表）'!$B$7:$B$80,LEN($H78))=$H78))+SUMPRODUCT('[1]表三之三（其它收支录入表）'!D$6:D$52*(LEFT('[1]表三之三（其它收支录入表）'!$B$6:$B$52,LEN($H78))=$H78))</f>
        <v>101303</v>
      </c>
      <c r="K78" s="21">
        <f>SUMPRODUCT('[1]表三之二（需明确收支对象级次的录入表）'!E$7:E$80*(LEFT('[1]表三之二（需明确收支对象级次的录入表）'!$B$7:$B$80,LEN($H78))=$H78))+SUMPRODUCT('[1]表三之三（其它收支录入表）'!E$6:E$52*(LEFT('[1]表三之三（其它收支录入表）'!$B$6:$B$52,LEN($H78))=$H78))</f>
        <v>98198</v>
      </c>
      <c r="L78" s="21">
        <f>SUMPRODUCT('[1]表三之二（需明确收支对象级次的录入表）'!I$7:I$80*(LEFT('[1]表三之二（需明确收支对象级次的录入表）'!$B$7:$B$80,LEN($H78))=$H78))+SUMPRODUCT('[1]表三之三（其它收支录入表）'!F$6:F$52*(LEFT('[1]表三之三（其它收支录入表）'!$B$6:$B$52,LEN($H78))=$H78))</f>
        <v>100652</v>
      </c>
      <c r="M78" s="29">
        <f aca="true" t="shared" si="7" ref="M78:M96">_xlfn.IFERROR($L78/J78,"")</f>
        <v>0.9935737342428161</v>
      </c>
      <c r="N78" s="29">
        <f aca="true" t="shared" si="8" ref="N78:N96">_xlfn.IFERROR($L78/K78,"")</f>
        <v>1.0249903256685473</v>
      </c>
    </row>
    <row r="79" spans="1:14" s="2" customFormat="1" ht="19.5" customHeight="1">
      <c r="A79" s="23" t="s">
        <v>677</v>
      </c>
      <c r="B79" s="24" t="s">
        <v>678</v>
      </c>
      <c r="C79" s="27">
        <f>SUMPRODUCT('[1]表三之二（需明确收支对象级次的录入表）'!D$7:D$80*(LEFT('[1]表三之二（需明确收支对象级次的录入表）'!$B$7:$B$80,LEN($A79))=$A79))+SUMPRODUCT('[1]表三之三（其它收支录入表）'!D$6:D$52*(LEFT('[1]表三之三（其它收支录入表）'!$B$6:$B$52,LEN($A79))=$A79))</f>
        <v>0</v>
      </c>
      <c r="D79" s="27">
        <f>SUMPRODUCT('[1]表三之二（需明确收支对象级次的录入表）'!E$7:E$80*(LEFT('[1]表三之二（需明确收支对象级次的录入表）'!$B$7:$B$80,LEN($A79))=$A79))+SUMPRODUCT('[1]表三之三（其它收支录入表）'!E$6:E$52*(LEFT('[1]表三之三（其它收支录入表）'!$B$6:$B$52,LEN($A79))=$A79))</f>
        <v>0</v>
      </c>
      <c r="E79" s="27">
        <f>SUMPRODUCT('[1]表三之二（需明确收支对象级次的录入表）'!$I$7:$I$80*(LEFT('[1]表三之二（需明确收支对象级次的录入表）'!$B$7:$B$80,LEN($A79))=$A79))+SUMPRODUCT('[1]表三之三（其它收支录入表）'!F$6:F$52*(LEFT('[1]表三之三（其它收支录入表）'!$B$6:$B$52,LEN($A79))=$A79))</f>
        <v>0</v>
      </c>
      <c r="F79" s="22">
        <f t="shared" si="5"/>
      </c>
      <c r="G79" s="22">
        <f t="shared" si="6"/>
      </c>
      <c r="H79" s="23" t="s">
        <v>679</v>
      </c>
      <c r="I79" s="19" t="s">
        <v>680</v>
      </c>
      <c r="J79" s="27">
        <f>SUMPRODUCT('[1]表三之二（需明确收支对象级次的录入表）'!D$7:D$80*(LEFT('[1]表三之二（需明确收支对象级次的录入表）'!$B$7:$B$80,LEN($H79))=$H79))+SUMPRODUCT('[1]表三之三（其它收支录入表）'!D$6:D$52*(LEFT('[1]表三之三（其它收支录入表）'!$B$6:$B$52,LEN($H79))=$H79))</f>
        <v>5295</v>
      </c>
      <c r="K79" s="27">
        <f>SUMPRODUCT('[1]表三之二（需明确收支对象级次的录入表）'!E$7:E$80*(LEFT('[1]表三之二（需明确收支对象级次的录入表）'!$B$7:$B$80,LEN($H79))=$H79))+SUMPRODUCT('[1]表三之三（其它收支录入表）'!E$6:E$52*(LEFT('[1]表三之三（其它收支录入表）'!$B$6:$B$52,LEN($H79))=$H79))</f>
        <v>5295</v>
      </c>
      <c r="L79" s="27">
        <f>SUMPRODUCT('[1]表三之二（需明确收支对象级次的录入表）'!I$7:I$80*(LEFT('[1]表三之二（需明确收支对象级次的录入表）'!$B$7:$B$80,LEN($H79))=$H79))+SUMPRODUCT('[1]表三之三（其它收支录入表）'!F$6:F$52*(LEFT('[1]表三之三（其它收支录入表）'!$B$6:$B$52,LEN($H79))=$H79))</f>
        <v>5295</v>
      </c>
      <c r="M79" s="29">
        <f t="shared" si="7"/>
        <v>1</v>
      </c>
      <c r="N79" s="29">
        <f t="shared" si="8"/>
        <v>1</v>
      </c>
    </row>
    <row r="80" spans="1:14" s="2" customFormat="1" ht="19.5" customHeight="1">
      <c r="A80" s="23" t="s">
        <v>681</v>
      </c>
      <c r="B80" s="24" t="s">
        <v>682</v>
      </c>
      <c r="C80" s="27">
        <f>SUMPRODUCT('[1]表三之二（需明确收支对象级次的录入表）'!D$7:D$80*(LEFT('[1]表三之二（需明确收支对象级次的录入表）'!$B$7:$B$80,LEN($A80))=$A80))+SUMPRODUCT('[1]表三之三（其它收支录入表）'!D$6:D$52*(LEFT('[1]表三之三（其它收支录入表）'!$B$6:$B$52,LEN($A80))=$A80))</f>
        <v>0</v>
      </c>
      <c r="D80" s="27">
        <f>SUMPRODUCT('[1]表三之二（需明确收支对象级次的录入表）'!E$7:E$80*(LEFT('[1]表三之二（需明确收支对象级次的录入表）'!$B$7:$B$80,LEN($A80))=$A80))+SUMPRODUCT('[1]表三之三（其它收支录入表）'!E$6:E$52*(LEFT('[1]表三之三（其它收支录入表）'!$B$6:$B$52,LEN($A80))=$A80))</f>
        <v>0</v>
      </c>
      <c r="E80" s="27">
        <f>SUMPRODUCT('[1]表三之二（需明确收支对象级次的录入表）'!$I$7:$I$80*(LEFT('[1]表三之二（需明确收支对象级次的录入表）'!$B$7:$B$80,LEN($A80))=$A80))+SUMPRODUCT('[1]表三之三（其它收支录入表）'!F$6:F$52*(LEFT('[1]表三之三（其它收支录入表）'!$B$6:$B$52,LEN($A80))=$A80))</f>
        <v>0</v>
      </c>
      <c r="F80" s="22">
        <f t="shared" si="5"/>
      </c>
      <c r="G80" s="22">
        <f t="shared" si="6"/>
      </c>
      <c r="H80" s="23" t="s">
        <v>683</v>
      </c>
      <c r="I80" s="19" t="s">
        <v>684</v>
      </c>
      <c r="J80" s="27">
        <f>SUMPRODUCT('[1]表三之二（需明确收支对象级次的录入表）'!D$7:D$80*(LEFT('[1]表三之二（需明确收支对象级次的录入表）'!$B$7:$B$80,LEN($H80))=$H80))+SUMPRODUCT('[1]表三之三（其它收支录入表）'!D$6:D$52*(LEFT('[1]表三之三（其它收支录入表）'!$B$6:$B$52,LEN($H80))=$H80))</f>
        <v>96008</v>
      </c>
      <c r="K80" s="27">
        <f>SUMPRODUCT('[1]表三之二（需明确收支对象级次的录入表）'!E$7:E$80*(LEFT('[1]表三之二（需明确收支对象级次的录入表）'!$B$7:$B$80,LEN($H80))=$H80))+SUMPRODUCT('[1]表三之三（其它收支录入表）'!E$6:E$52*(LEFT('[1]表三之三（其它收支录入表）'!$B$6:$B$52,LEN($H80))=$H80))</f>
        <v>92903</v>
      </c>
      <c r="L80" s="27">
        <f>SUMPRODUCT('[1]表三之二（需明确收支对象级次的录入表）'!I$7:I$80*(LEFT('[1]表三之二（需明确收支对象级次的录入表）'!$B$7:$B$80,LEN($H80))=$H80))+SUMPRODUCT('[1]表三之三（其它收支录入表）'!F$6:F$52*(LEFT('[1]表三之三（其它收支录入表）'!$B$6:$B$52,LEN($H80))=$H80))</f>
        <v>95357</v>
      </c>
      <c r="M80" s="29">
        <f t="shared" si="7"/>
        <v>0.9932193150570786</v>
      </c>
      <c r="N80" s="29">
        <f t="shared" si="8"/>
        <v>1.0264146475356017</v>
      </c>
    </row>
    <row r="81" spans="1:14" s="2" customFormat="1" ht="19.5" customHeight="1">
      <c r="A81" s="23" t="s">
        <v>685</v>
      </c>
      <c r="B81" s="24" t="s">
        <v>64</v>
      </c>
      <c r="C81" s="25">
        <f>SUMPRODUCT('[1]表三之二（需明确收支对象级次的录入表）'!D$7:D$80*(LEFT('[1]表三之二（需明确收支对象级次的录入表）'!$B$7:$B$80,LEN($A81))=$A81))+SUMPRODUCT('[1]表三之三（其它收支录入表）'!D$6:D$52*(LEFT('[1]表三之三（其它收支录入表）'!$B$6:$B$52,LEN($A81))=$A81))</f>
        <v>14140</v>
      </c>
      <c r="D81" s="21">
        <f>SUMPRODUCT('[1]表三之二（需明确收支对象级次的录入表）'!E$7:E$80*(LEFT('[1]表三之二（需明确收支对象级次的录入表）'!$B$7:$B$80,LEN($A81))=$A81))+SUMPRODUCT('[1]表三之三（其它收支录入表）'!E$6:E$52*(LEFT('[1]表三之三（其它收支录入表）'!$B$6:$B$52,LEN($A81))=$A81))</f>
        <v>14218</v>
      </c>
      <c r="E81" s="21">
        <f>SUMPRODUCT('[1]表三之二（需明确收支对象级次的录入表）'!$I$7:$I$80*(LEFT('[1]表三之二（需明确收支对象级次的录入表）'!$B$7:$B$80,LEN($A81))=$A81))+SUMPRODUCT('[1]表三之三（其它收支录入表）'!F$6:F$52*(LEFT('[1]表三之三（其它收支录入表）'!$B$6:$B$52,LEN($A81))=$A81))</f>
        <v>15022</v>
      </c>
      <c r="F81" s="22">
        <f t="shared" si="5"/>
        <v>1.0623762376237624</v>
      </c>
      <c r="G81" s="22">
        <f t="shared" si="6"/>
        <v>1.0565480376986918</v>
      </c>
      <c r="H81" s="23" t="s">
        <v>686</v>
      </c>
      <c r="I81" s="19" t="s">
        <v>687</v>
      </c>
      <c r="J81" s="25">
        <f>SUMPRODUCT('[1]表三之二（需明确收支对象级次的录入表）'!D$7:D$80*(LEFT('[1]表三之二（需明确收支对象级次的录入表）'!$B$7:$B$80,LEN($H81))=$H81))+SUMPRODUCT('[1]表三之三（其它收支录入表）'!D$6:D$52*(LEFT('[1]表三之三（其它收支录入表）'!$B$6:$B$52,LEN($H81))=$H81))</f>
        <v>0</v>
      </c>
      <c r="K81" s="21">
        <f>SUMPRODUCT('[1]表三之二（需明确收支对象级次的录入表）'!E$7:E$80*(LEFT('[1]表三之二（需明确收支对象级次的录入表）'!$B$7:$B$80,LEN($H81))=$H81))+SUMPRODUCT('[1]表三之三（其它收支录入表）'!E$6:E$52*(LEFT('[1]表三之三（其它收支录入表）'!$B$6:$B$52,LEN($H81))=$H81))</f>
        <v>1408</v>
      </c>
      <c r="L81" s="21">
        <f>SUMPRODUCT('[1]表三之二（需明确收支对象级次的录入表）'!I$7:I$80*(LEFT('[1]表三之二（需明确收支对象级次的录入表）'!$B$7:$B$80,LEN($H81))=$H81))+SUMPRODUCT('[1]表三之三（其它收支录入表）'!F$6:F$52*(LEFT('[1]表三之三（其它收支录入表）'!$B$6:$B$52,LEN($H81))=$H81))</f>
        <v>0</v>
      </c>
      <c r="M81" s="29">
        <f t="shared" si="7"/>
      </c>
      <c r="N81" s="29">
        <f t="shared" si="8"/>
        <v>0</v>
      </c>
    </row>
    <row r="82" spans="1:14" s="2" customFormat="1" ht="19.5" customHeight="1">
      <c r="A82" s="23" t="s">
        <v>688</v>
      </c>
      <c r="B82" s="24" t="s">
        <v>689</v>
      </c>
      <c r="C82" s="27">
        <f>SUMPRODUCT('[1]表三之二（需明确收支对象级次的录入表）'!D$7:D$80*(LEFT('[1]表三之二（需明确收支对象级次的录入表）'!$B$7:$B$80,LEN($A82))=$A82))+SUMPRODUCT('[1]表三之三（其它收支录入表）'!D$6:D$52*(LEFT('[1]表三之三（其它收支录入表）'!$B$6:$B$52,LEN($A82))=$A82))</f>
        <v>14140</v>
      </c>
      <c r="D82" s="27">
        <f>SUMPRODUCT('[1]表三之二（需明确收支对象级次的录入表）'!E$7:E$80*(LEFT('[1]表三之二（需明确收支对象级次的录入表）'!$B$7:$B$80,LEN($A82))=$A82))+SUMPRODUCT('[1]表三之三（其它收支录入表）'!E$6:E$52*(LEFT('[1]表三之三（其它收支录入表）'!$B$6:$B$52,LEN($A82))=$A82))</f>
        <v>14218</v>
      </c>
      <c r="E82" s="27">
        <f>SUMPRODUCT('[1]表三之二（需明确收支对象级次的录入表）'!$I$7:$I$80*(LEFT('[1]表三之二（需明确收支对象级次的录入表）'!$B$7:$B$80,LEN($A82))=$A82))+SUMPRODUCT('[1]表三之三（其它收支录入表）'!F$6:F$52*(LEFT('[1]表三之三（其它收支录入表）'!$B$6:$B$52,LEN($A82))=$A82))</f>
        <v>15022</v>
      </c>
      <c r="F82" s="22">
        <f t="shared" si="5"/>
        <v>1.0623762376237624</v>
      </c>
      <c r="G82" s="22">
        <f t="shared" si="6"/>
        <v>1.0565480376986918</v>
      </c>
      <c r="H82" s="23" t="s">
        <v>690</v>
      </c>
      <c r="I82" s="19" t="s">
        <v>691</v>
      </c>
      <c r="J82" s="27">
        <f>SUMPRODUCT('[1]表三之二（需明确收支对象级次的录入表）'!D$7:D$80*(LEFT('[1]表三之二（需明确收支对象级次的录入表）'!$B$7:$B$80,LEN($H82))=$H82))+SUMPRODUCT('[1]表三之三（其它收支录入表）'!D$6:D$52*(LEFT('[1]表三之三（其它收支录入表）'!$B$6:$B$52,LEN($H82))=$H82))</f>
        <v>0</v>
      </c>
      <c r="K82" s="27">
        <f>SUMPRODUCT('[1]表三之二（需明确收支对象级次的录入表）'!E$7:E$80*(LEFT('[1]表三之二（需明确收支对象级次的录入表）'!$B$7:$B$80,LEN($H82))=$H82))+SUMPRODUCT('[1]表三之三（其它收支录入表）'!E$6:E$52*(LEFT('[1]表三之三（其它收支录入表）'!$B$6:$B$52,LEN($H82))=$H82))</f>
        <v>1408</v>
      </c>
      <c r="L82" s="27">
        <f>SUMPRODUCT('[1]表三之二（需明确收支对象级次的录入表）'!I$7:I$80*(LEFT('[1]表三之二（需明确收支对象级次的录入表）'!$B$7:$B$80,LEN($H82))=$H82))+SUMPRODUCT('[1]表三之三（其它收支录入表）'!F$6:F$52*(LEFT('[1]表三之三（其它收支录入表）'!$B$6:$B$52,LEN($H82))=$H82))</f>
        <v>0</v>
      </c>
      <c r="M82" s="29">
        <f t="shared" si="7"/>
      </c>
      <c r="N82" s="29">
        <f t="shared" si="8"/>
        <v>0</v>
      </c>
    </row>
    <row r="83" spans="1:14" s="2" customFormat="1" ht="19.5" customHeight="1">
      <c r="A83" s="34"/>
      <c r="B83" s="35"/>
      <c r="C83" s="36"/>
      <c r="D83" s="36"/>
      <c r="E83" s="36"/>
      <c r="F83" s="22"/>
      <c r="G83" s="22"/>
      <c r="H83" s="219" t="s">
        <v>692</v>
      </c>
      <c r="I83" s="19" t="s">
        <v>693</v>
      </c>
      <c r="J83" s="25">
        <f>SUMPRODUCT('[1]表三之二（需明确收支对象级次的录入表）'!D$7:D$80*(LEFT('[1]表三之二（需明确收支对象级次的录入表）'!$B$7:$B$80,LEN($H83))=$H83))+SUMPRODUCT('[1]表三之三（其它收支录入表）'!D$6:D$52*(LEFT('[1]表三之三（其它收支录入表）'!$B$6:$B$52,LEN($H83))=$H83))</f>
        <v>0</v>
      </c>
      <c r="K83" s="21">
        <f>SUMPRODUCT('[1]表三之二（需明确收支对象级次的录入表）'!E$7:E$80*(LEFT('[1]表三之二（需明确收支对象级次的录入表）'!$B$7:$B$80,LEN($H83))=$H83))+SUMPRODUCT('[1]表三之三（其它收支录入表）'!E$6:E$52*(LEFT('[1]表三之三（其它收支录入表）'!$B$6:$B$52,LEN($H83))=$H83))</f>
        <v>15022</v>
      </c>
      <c r="L83" s="21">
        <f>SUMPRODUCT('[1]表三之二（需明确收支对象级次的录入表）'!I$7:I$80*(LEFT('[1]表三之二（需明确收支对象级次的录入表）'!$B$7:$B$80,LEN($H83))=$H83))+SUMPRODUCT('[1]表三之三（其它收支录入表）'!F$6:F$52*(LEFT('[1]表三之三（其它收支录入表）'!$B$6:$B$52,LEN($H83))=$H83))</f>
        <v>0</v>
      </c>
      <c r="M83" s="29">
        <f t="shared" si="7"/>
      </c>
      <c r="N83" s="29">
        <f t="shared" si="8"/>
        <v>0</v>
      </c>
    </row>
    <row r="84" spans="1:14" s="2" customFormat="1" ht="19.5" customHeight="1">
      <c r="A84" s="34"/>
      <c r="B84" s="35"/>
      <c r="C84" s="36"/>
      <c r="D84" s="36"/>
      <c r="E84" s="36"/>
      <c r="F84" s="22"/>
      <c r="G84" s="22"/>
      <c r="H84" s="219" t="s">
        <v>694</v>
      </c>
      <c r="I84" s="19" t="s">
        <v>695</v>
      </c>
      <c r="J84" s="27">
        <f>SUMPRODUCT('[1]表三之二（需明确收支对象级次的录入表）'!D$7:D$80*(LEFT('[1]表三之二（需明确收支对象级次的录入表）'!$B$7:$B$80,LEN($H84))=$H84))+SUMPRODUCT('[1]表三之三（其它收支录入表）'!D$6:D$52*(LEFT('[1]表三之三（其它收支录入表）'!$B$6:$B$52,LEN($H84))=$H84))</f>
        <v>0</v>
      </c>
      <c r="K84" s="27">
        <f>SUMPRODUCT('[1]表三之二（需明确收支对象级次的录入表）'!E$7:E$80*(LEFT('[1]表三之二（需明确收支对象级次的录入表）'!$B$7:$B$80,LEN($H84))=$H84))+SUMPRODUCT('[1]表三之三（其它收支录入表）'!E$6:E$52*(LEFT('[1]表三之三（其它收支录入表）'!$B$6:$B$52,LEN($H84))=$H84))</f>
        <v>15022</v>
      </c>
      <c r="L84" s="27">
        <f>SUMPRODUCT('[1]表三之二（需明确收支对象级次的录入表）'!I$7:I$80*(LEFT('[1]表三之二（需明确收支对象级次的录入表）'!$B$7:$B$80,LEN($H84))=$H84))+SUMPRODUCT('[1]表三之三（其它收支录入表）'!F$6:F$52*(LEFT('[1]表三之三（其它收支录入表）'!$B$6:$B$52,LEN($H84))=$H84))</f>
        <v>0</v>
      </c>
      <c r="M84" s="29">
        <f t="shared" si="7"/>
      </c>
      <c r="N84" s="29">
        <f t="shared" si="8"/>
        <v>0</v>
      </c>
    </row>
    <row r="85" spans="1:14" s="2" customFormat="1" ht="19.5" customHeight="1">
      <c r="A85" s="23" t="s">
        <v>696</v>
      </c>
      <c r="B85" s="24" t="s">
        <v>69</v>
      </c>
      <c r="C85" s="25">
        <f>SUMPRODUCT('[1]表三之二（需明确收支对象级次的录入表）'!D$7:D$80*(LEFT('[1]表三之二（需明确收支对象级次的录入表）'!$B$7:$B$80,LEN($A85))=$A85))+SUMPRODUCT('[1]表三之三（其它收支录入表）'!D$6:D$52*(LEFT('[1]表三之三（其它收支录入表）'!$B$6:$B$52,LEN($A85))=$A85))</f>
        <v>0</v>
      </c>
      <c r="D85" s="21">
        <f>SUMPRODUCT('[1]表三之二（需明确收支对象级次的录入表）'!E$7:E$80*(LEFT('[1]表三之二（需明确收支对象级次的录入表）'!$B$7:$B$80,LEN($A85))=$A85))+SUMPRODUCT('[1]表三之三（其它收支录入表）'!E$6:E$52*(LEFT('[1]表三之三（其它收支录入表）'!$B$6:$B$52,LEN($A85))=$A85))</f>
        <v>374</v>
      </c>
      <c r="E85" s="21">
        <f>SUMPRODUCT('[1]表三之二（需明确收支对象级次的录入表）'!$I$7:$I$80*(LEFT('[1]表三之二（需明确收支对象级次的录入表）'!$B$7:$B$80,LEN($A85))=$A85))+SUMPRODUCT('[1]表三之三（其它收支录入表）'!F$6:F$52*(LEFT('[1]表三之三（其它收支录入表）'!$B$6:$B$52,LEN($A85))=$A85))</f>
        <v>0</v>
      </c>
      <c r="F85" s="22">
        <f aca="true" t="shared" si="9" ref="F85:F101">_xlfn.IFERROR($E85/C85,"")</f>
      </c>
      <c r="G85" s="22">
        <f aca="true" t="shared" si="10" ref="G85:G101">_xlfn.IFERROR($E85/D85,"")</f>
        <v>0</v>
      </c>
      <c r="H85" s="23" t="s">
        <v>697</v>
      </c>
      <c r="I85" s="19" t="s">
        <v>698</v>
      </c>
      <c r="J85" s="25">
        <f>SUMPRODUCT('[1]表三之二（需明确收支对象级次的录入表）'!D$7:D$80*(LEFT('[1]表三之二（需明确收支对象级次的录入表）'!$B$7:$B$80,LEN($H85))=$H85))+SUMPRODUCT('[1]表三之三（其它收支录入表）'!D$6:D$52*(LEFT('[1]表三之三（其它收支录入表）'!$B$6:$B$52,LEN($H85))=$H85))</f>
        <v>0</v>
      </c>
      <c r="K85" s="21">
        <f>SUMPRODUCT('[1]表三之二（需明确收支对象级次的录入表）'!E$7:E$80*(LEFT('[1]表三之二（需明确收支对象级次的录入表）'!$B$7:$B$80,LEN($H85))=$H85))+SUMPRODUCT('[1]表三之三（其它收支录入表）'!E$6:E$52*(LEFT('[1]表三之三（其它收支录入表）'!$B$6:$B$52,LEN($H85))=$H85))</f>
        <v>0</v>
      </c>
      <c r="L85" s="21">
        <f>SUMPRODUCT('[1]表三之二（需明确收支对象级次的录入表）'!I$7:I$80*(LEFT('[1]表三之二（需明确收支对象级次的录入表）'!$B$7:$B$80,LEN($H85))=$H85))+SUMPRODUCT('[1]表三之三（其它收支录入表）'!F$6:F$52*(LEFT('[1]表三之三（其它收支录入表）'!$B$6:$B$52,LEN($H85))=$H85))</f>
        <v>0</v>
      </c>
      <c r="M85" s="29">
        <f t="shared" si="7"/>
      </c>
      <c r="N85" s="29">
        <f t="shared" si="8"/>
      </c>
    </row>
    <row r="86" spans="1:14" s="2" customFormat="1" ht="19.5" customHeight="1">
      <c r="A86" s="23" t="s">
        <v>699</v>
      </c>
      <c r="B86" s="24" t="s">
        <v>700</v>
      </c>
      <c r="C86" s="25">
        <f>SUMPRODUCT('[1]表三之二（需明确收支对象级次的录入表）'!D$7:D$80*(LEFT('[1]表三之二（需明确收支对象级次的录入表）'!$B$7:$B$80,LEN($A86))=$A86))+SUMPRODUCT('[1]表三之三（其它收支录入表）'!D$6:D$52*(LEFT('[1]表三之三（其它收支录入表）'!$B$6:$B$52,LEN($A86))=$A86))</f>
        <v>0</v>
      </c>
      <c r="D86" s="21">
        <f>SUMPRODUCT('[1]表三之二（需明确收支对象级次的录入表）'!E$7:E$80*(LEFT('[1]表三之二（需明确收支对象级次的录入表）'!$B$7:$B$80,LEN($A86))=$A86))+SUMPRODUCT('[1]表三之三（其它收支录入表）'!E$6:E$52*(LEFT('[1]表三之三（其它收支录入表）'!$B$6:$B$52,LEN($A86))=$A86))</f>
        <v>374</v>
      </c>
      <c r="E86" s="21">
        <f>SUMPRODUCT('[1]表三之二（需明确收支对象级次的录入表）'!$I$7:$I$80*(LEFT('[1]表三之二（需明确收支对象级次的录入表）'!$B$7:$B$80,LEN($A86))=$A86))+SUMPRODUCT('[1]表三之三（其它收支录入表）'!F$6:F$52*(LEFT('[1]表三之三（其它收支录入表）'!$B$6:$B$52,LEN($A86))=$A86))</f>
        <v>0</v>
      </c>
      <c r="F86" s="22">
        <f t="shared" si="9"/>
      </c>
      <c r="G86" s="22">
        <f t="shared" si="10"/>
        <v>0</v>
      </c>
      <c r="H86" s="23" t="s">
        <v>701</v>
      </c>
      <c r="I86" s="19" t="s">
        <v>702</v>
      </c>
      <c r="J86" s="27">
        <f>SUMPRODUCT('[1]表三之二（需明确收支对象级次的录入表）'!D$7:D$80*(LEFT('[1]表三之二（需明确收支对象级次的录入表）'!$B$7:$B$80,LEN($H86))=$H86))+SUMPRODUCT('[1]表三之三（其它收支录入表）'!D$6:D$52*(LEFT('[1]表三之三（其它收支录入表）'!$B$6:$B$52,LEN($H86))=$H86))</f>
        <v>0</v>
      </c>
      <c r="K86" s="27">
        <f>SUMPRODUCT('[1]表三之二（需明确收支对象级次的录入表）'!E$7:E$80*(LEFT('[1]表三之二（需明确收支对象级次的录入表）'!$B$7:$B$80,LEN($H86))=$H86))+SUMPRODUCT('[1]表三之三（其它收支录入表）'!E$6:E$52*(LEFT('[1]表三之三（其它收支录入表）'!$B$6:$B$52,LEN($H86))=$H86))</f>
        <v>0</v>
      </c>
      <c r="L86" s="27">
        <f>SUMPRODUCT('[1]表三之二（需明确收支对象级次的录入表）'!I$7:I$80*(LEFT('[1]表三之二（需明确收支对象级次的录入表）'!$B$7:$B$80,LEN($H86))=$H86))+SUMPRODUCT('[1]表三之三（其它收支录入表）'!F$6:F$52*(LEFT('[1]表三之三（其它收支录入表）'!$B$6:$B$52,LEN($H86))=$H86))</f>
        <v>0</v>
      </c>
      <c r="M86" s="29">
        <f t="shared" si="7"/>
      </c>
      <c r="N86" s="29">
        <f t="shared" si="8"/>
      </c>
    </row>
    <row r="87" spans="1:14" s="2" customFormat="1" ht="19.5" customHeight="1">
      <c r="A87" s="23" t="s">
        <v>703</v>
      </c>
      <c r="B87" s="24" t="s">
        <v>704</v>
      </c>
      <c r="C87" s="27">
        <f>SUMPRODUCT('[1]表三之二（需明确收支对象级次的录入表）'!D$7:D$80*(LEFT('[1]表三之二（需明确收支对象级次的录入表）'!$B$7:$B$80,LEN($A87))=$A87))+SUMPRODUCT('[1]表三之三（其它收支录入表）'!D$6:D$52*(LEFT('[1]表三之三（其它收支录入表）'!$B$6:$B$52,LEN($A87))=$A87))</f>
        <v>0</v>
      </c>
      <c r="D87" s="27">
        <f>SUMPRODUCT('[1]表三之二（需明确收支对象级次的录入表）'!E$7:E$80*(LEFT('[1]表三之二（需明确收支对象级次的录入表）'!$B$7:$B$80,LEN($A87))=$A87))+SUMPRODUCT('[1]表三之三（其它收支录入表）'!E$6:E$52*(LEFT('[1]表三之三（其它收支录入表）'!$B$6:$B$52,LEN($A87))=$A87))</f>
        <v>0</v>
      </c>
      <c r="E87" s="27">
        <f>SUMPRODUCT('[1]表三之二（需明确收支对象级次的录入表）'!$I$7:$I$80*(LEFT('[1]表三之二（需明确收支对象级次的录入表）'!$B$7:$B$80,LEN($A87))=$A87))+SUMPRODUCT('[1]表三之三（其它收支录入表）'!F$6:F$52*(LEFT('[1]表三之三（其它收支录入表）'!$B$6:$B$52,LEN($A87))=$A87))</f>
        <v>0</v>
      </c>
      <c r="F87" s="22">
        <f t="shared" si="9"/>
      </c>
      <c r="G87" s="22">
        <f t="shared" si="10"/>
      </c>
      <c r="H87" s="23" t="s">
        <v>705</v>
      </c>
      <c r="I87" s="19" t="s">
        <v>706</v>
      </c>
      <c r="J87" s="27">
        <f>SUMPRODUCT('[1]表三之二（需明确收支对象级次的录入表）'!D$7:D$80*(LEFT('[1]表三之二（需明确收支对象级次的录入表）'!$B$7:$B$80,LEN($H87))=$H87))+SUMPRODUCT('[1]表三之三（其它收支录入表）'!D$6:D$52*(LEFT('[1]表三之三（其它收支录入表）'!$B$6:$B$52,LEN($H87))=$H87))</f>
        <v>0</v>
      </c>
      <c r="K87" s="27">
        <f>SUMPRODUCT('[1]表三之二（需明确收支对象级次的录入表）'!E$7:E$80*(LEFT('[1]表三之二（需明确收支对象级次的录入表）'!$B$7:$B$80,LEN($H87))=$H87))+SUMPRODUCT('[1]表三之三（其它收支录入表）'!E$6:E$52*(LEFT('[1]表三之三（其它收支录入表）'!$B$6:$B$52,LEN($H87))=$H87))</f>
        <v>0</v>
      </c>
      <c r="L87" s="27">
        <f>SUMPRODUCT('[1]表三之二（需明确收支对象级次的录入表）'!I$7:I$80*(LEFT('[1]表三之二（需明确收支对象级次的录入表）'!$B$7:$B$80,LEN($H87))=$H87))+SUMPRODUCT('[1]表三之三（其它收支录入表）'!F$6:F$52*(LEFT('[1]表三之三（其它收支录入表）'!$B$6:$B$52,LEN($H87))=$H87))</f>
        <v>0</v>
      </c>
      <c r="M87" s="29">
        <f t="shared" si="7"/>
      </c>
      <c r="N87" s="29">
        <f t="shared" si="8"/>
      </c>
    </row>
    <row r="88" spans="1:14" s="2" customFormat="1" ht="19.5" customHeight="1">
      <c r="A88" s="23" t="s">
        <v>707</v>
      </c>
      <c r="B88" s="24" t="s">
        <v>708</v>
      </c>
      <c r="C88" s="27">
        <f>SUMPRODUCT('[1]表三之二（需明确收支对象级次的录入表）'!D$7:D$80*(LEFT('[1]表三之二（需明确收支对象级次的录入表）'!$B$7:$B$80,LEN($A88))=$A88))+SUMPRODUCT('[1]表三之三（其它收支录入表）'!D$6:D$52*(LEFT('[1]表三之三（其它收支录入表）'!$B$6:$B$52,LEN($A88))=$A88))</f>
        <v>0</v>
      </c>
      <c r="D88" s="27">
        <f>SUMPRODUCT('[1]表三之二（需明确收支对象级次的录入表）'!E$7:E$80*(LEFT('[1]表三之二（需明确收支对象级次的录入表）'!$B$7:$B$80,LEN($A88))=$A88))+SUMPRODUCT('[1]表三之三（其它收支录入表）'!E$6:E$52*(LEFT('[1]表三之三（其它收支录入表）'!$B$6:$B$52,LEN($A88))=$A88))</f>
        <v>374</v>
      </c>
      <c r="E88" s="27">
        <f>SUMPRODUCT('[1]表三之二（需明确收支对象级次的录入表）'!$I$7:$I$80*(LEFT('[1]表三之二（需明确收支对象级次的录入表）'!$B$7:$B$80,LEN($A88))=$A88))+SUMPRODUCT('[1]表三之三（其它收支录入表）'!F$6:F$52*(LEFT('[1]表三之三（其它收支录入表）'!$B$6:$B$52,LEN($A88))=$A88))</f>
        <v>0</v>
      </c>
      <c r="F88" s="22">
        <f t="shared" si="9"/>
      </c>
      <c r="G88" s="22">
        <f t="shared" si="10"/>
        <v>0</v>
      </c>
      <c r="H88" s="23" t="s">
        <v>709</v>
      </c>
      <c r="I88" s="19" t="s">
        <v>710</v>
      </c>
      <c r="J88" s="27">
        <f>SUMPRODUCT('[1]表三之二（需明确收支对象级次的录入表）'!D$7:D$80*(LEFT('[1]表三之二（需明确收支对象级次的录入表）'!$B$7:$B$80,LEN($H88))=$H88))+SUMPRODUCT('[1]表三之三（其它收支录入表）'!D$6:D$52*(LEFT('[1]表三之三（其它收支录入表）'!$B$6:$B$52,LEN($H88))=$H88))</f>
        <v>0</v>
      </c>
      <c r="K88" s="27">
        <f>SUMPRODUCT('[1]表三之二（需明确收支对象级次的录入表）'!E$7:E$80*(LEFT('[1]表三之二（需明确收支对象级次的录入表）'!$B$7:$B$80,LEN($H88))=$H88))+SUMPRODUCT('[1]表三之三（其它收支录入表）'!E$6:E$52*(LEFT('[1]表三之三（其它收支录入表）'!$B$6:$B$52,LEN($H88))=$H88))</f>
        <v>0</v>
      </c>
      <c r="L88" s="27">
        <f>SUMPRODUCT('[1]表三之二（需明确收支对象级次的录入表）'!I$7:I$80*(LEFT('[1]表三之二（需明确收支对象级次的录入表）'!$B$7:$B$80,LEN($H88))=$H88))+SUMPRODUCT('[1]表三之三（其它收支录入表）'!F$6:F$52*(LEFT('[1]表三之三（其它收支录入表）'!$B$6:$B$52,LEN($H88))=$H88))</f>
        <v>0</v>
      </c>
      <c r="M88" s="29">
        <f t="shared" si="7"/>
      </c>
      <c r="N88" s="29">
        <f t="shared" si="8"/>
      </c>
    </row>
    <row r="89" spans="1:14" s="2" customFormat="1" ht="19.5" customHeight="1">
      <c r="A89" s="23" t="s">
        <v>711</v>
      </c>
      <c r="B89" s="24" t="s">
        <v>712</v>
      </c>
      <c r="C89" s="27">
        <f>SUMPRODUCT('[1]表三之二（需明确收支对象级次的录入表）'!D$7:D$80*(LEFT('[1]表三之二（需明确收支对象级次的录入表）'!$B$7:$B$80,LEN($A89))=$A89))+SUMPRODUCT('[1]表三之三（其它收支录入表）'!D$6:D$52*(LEFT('[1]表三之三（其它收支录入表）'!$B$6:$B$52,LEN($A89))=$A89))</f>
        <v>0</v>
      </c>
      <c r="D89" s="27">
        <f>SUMPRODUCT('[1]表三之二（需明确收支对象级次的录入表）'!E$7:E$80*(LEFT('[1]表三之二（需明确收支对象级次的录入表）'!$B$7:$B$80,LEN($A89))=$A89))+SUMPRODUCT('[1]表三之三（其它收支录入表）'!E$6:E$52*(LEFT('[1]表三之三（其它收支录入表）'!$B$6:$B$52,LEN($A89))=$A89))</f>
        <v>0</v>
      </c>
      <c r="E89" s="27">
        <f>SUMPRODUCT('[1]表三之二（需明确收支对象级次的录入表）'!$I$7:$I$80*(LEFT('[1]表三之二（需明确收支对象级次的录入表）'!$B$7:$B$80,LEN($A89))=$A89))+SUMPRODUCT('[1]表三之三（其它收支录入表）'!F$6:F$52*(LEFT('[1]表三之三（其它收支录入表）'!$B$6:$B$52,LEN($A89))=$A89))</f>
        <v>0</v>
      </c>
      <c r="F89" s="22">
        <f t="shared" si="9"/>
      </c>
      <c r="G89" s="22">
        <f t="shared" si="10"/>
      </c>
      <c r="H89" s="23" t="s">
        <v>713</v>
      </c>
      <c r="I89" s="19" t="s">
        <v>714</v>
      </c>
      <c r="J89" s="27">
        <f>SUMPRODUCT('[1]表三之二（需明确收支对象级次的录入表）'!D$7:D$80*(LEFT('[1]表三之二（需明确收支对象级次的录入表）'!$B$7:$B$80,LEN($H89))=$H89))+SUMPRODUCT('[1]表三之三（其它收支录入表）'!D$6:D$52*(LEFT('[1]表三之三（其它收支录入表）'!$B$6:$B$52,LEN($H89))=$H89))</f>
        <v>0</v>
      </c>
      <c r="K89" s="27">
        <f>SUMPRODUCT('[1]表三之二（需明确收支对象级次的录入表）'!E$7:E$80*(LEFT('[1]表三之二（需明确收支对象级次的录入表）'!$B$7:$B$80,LEN($H89))=$H89))+SUMPRODUCT('[1]表三之三（其它收支录入表）'!E$6:E$52*(LEFT('[1]表三之三（其它收支录入表）'!$B$6:$B$52,LEN($H89))=$H89))</f>
        <v>0</v>
      </c>
      <c r="L89" s="27">
        <f>SUMPRODUCT('[1]表三之二（需明确收支对象级次的录入表）'!I$7:I$80*(LEFT('[1]表三之二（需明确收支对象级次的录入表）'!$B$7:$B$80,LEN($H89))=$H89))+SUMPRODUCT('[1]表三之三（其它收支录入表）'!F$6:F$52*(LEFT('[1]表三之三（其它收支录入表）'!$B$6:$B$52,LEN($H89))=$H89))</f>
        <v>0</v>
      </c>
      <c r="M89" s="29">
        <f t="shared" si="7"/>
      </c>
      <c r="N89" s="29">
        <f t="shared" si="8"/>
      </c>
    </row>
    <row r="90" spans="1:14" s="2" customFormat="1" ht="19.5" customHeight="1">
      <c r="A90" s="23" t="s">
        <v>715</v>
      </c>
      <c r="B90" s="24" t="s">
        <v>716</v>
      </c>
      <c r="C90" s="25">
        <f>SUMPRODUCT('[1]表三之二（需明确收支对象级次的录入表）'!D$7:D$80*(LEFT('[1]表三之二（需明确收支对象级次的录入表）'!$B$7:$B$80,LEN($A90))=$A90))+SUMPRODUCT('[1]表三之三（其它收支录入表）'!D$6:D$52*(LEFT('[1]表三之三（其它收支录入表）'!$B$6:$B$52,LEN($A90))=$A90))</f>
        <v>4500</v>
      </c>
      <c r="D90" s="21">
        <f>SUMPRODUCT('[1]表三之二（需明确收支对象级次的录入表）'!E$7:E$80*(LEFT('[1]表三之二（需明确收支对象级次的录入表）'!$B$7:$B$80,LEN($A90))=$A90))+SUMPRODUCT('[1]表三之三（其它收支录入表）'!E$6:E$52*(LEFT('[1]表三之三（其它收支录入表）'!$B$6:$B$52,LEN($A90))=$A90))</f>
        <v>5800</v>
      </c>
      <c r="E90" s="21">
        <f>SUMPRODUCT('[1]表三之二（需明确收支对象级次的录入表）'!$I$7:$I$80*(LEFT('[1]表三之二（需明确收支对象级次的录入表）'!$B$7:$B$80,LEN($A90))=$A90))+SUMPRODUCT('[1]表三之三（其它收支录入表）'!F$6:F$52*(LEFT('[1]表三之三（其它收支录入表）'!$B$6:$B$52,LEN($A90))=$A90))</f>
        <v>4500</v>
      </c>
      <c r="F90" s="22">
        <f t="shared" si="9"/>
        <v>1</v>
      </c>
      <c r="G90" s="22">
        <f t="shared" si="10"/>
        <v>0.7758620689655172</v>
      </c>
      <c r="H90" s="23" t="s">
        <v>717</v>
      </c>
      <c r="I90" s="19" t="s">
        <v>718</v>
      </c>
      <c r="J90" s="27">
        <f>SUMPRODUCT('[1]表三之二（需明确收支对象级次的录入表）'!D$7:D$80*(LEFT('[1]表三之二（需明确收支对象级次的录入表）'!$B$7:$B$80,LEN($H90))=$H90))+SUMPRODUCT('[1]表三之三（其它收支录入表）'!D$6:D$52*(LEFT('[1]表三之三（其它收支录入表）'!$B$6:$B$52,LEN($H90))=$H90))</f>
        <v>0</v>
      </c>
      <c r="K90" s="27">
        <f>SUMPRODUCT('[1]表三之二（需明确收支对象级次的录入表）'!E$7:E$80*(LEFT('[1]表三之二（需明确收支对象级次的录入表）'!$B$7:$B$80,LEN($H90))=$H90))+SUMPRODUCT('[1]表三之三（其它收支录入表）'!E$6:E$52*(LEFT('[1]表三之三（其它收支录入表）'!$B$6:$B$52,LEN($H90))=$H90))</f>
        <v>5768</v>
      </c>
      <c r="L90" s="27">
        <f>SUMPRODUCT('[1]表三之二（需明确收支对象级次的录入表）'!I$7:I$80*(LEFT('[1]表三之二（需明确收支对象级次的录入表）'!$B$7:$B$80,LEN($H90))=$H90))+SUMPRODUCT('[1]表三之三（其它收支录入表）'!F$6:F$52*(LEFT('[1]表三之三（其它收支录入表）'!$B$6:$B$52,LEN($H90))=$H90))</f>
        <v>0</v>
      </c>
      <c r="M90" s="29">
        <f t="shared" si="7"/>
      </c>
      <c r="N90" s="29">
        <f t="shared" si="8"/>
        <v>0</v>
      </c>
    </row>
    <row r="91" spans="1:14" s="2" customFormat="1" ht="19.5" customHeight="1">
      <c r="A91" s="23" t="s">
        <v>719</v>
      </c>
      <c r="B91" s="24" t="s">
        <v>67</v>
      </c>
      <c r="C91" s="25">
        <f>SUMPRODUCT('[1]表三之二（需明确收支对象级次的录入表）'!D$7:D$80*(LEFT('[1]表三之二（需明确收支对象级次的录入表）'!$B$7:$B$80,LEN($A91))=$A91))+SUMPRODUCT('[1]表三之三（其它收支录入表）'!D$6:D$52*(LEFT('[1]表三之三（其它收支录入表）'!$B$6:$B$52,LEN($A91))=$A91))</f>
        <v>4500</v>
      </c>
      <c r="D91" s="21">
        <f>SUMPRODUCT('[1]表三之二（需明确收支对象级次的录入表）'!E$7:E$80*(LEFT('[1]表三之二（需明确收支对象级次的录入表）'!$B$7:$B$80,LEN($A91))=$A91))+SUMPRODUCT('[1]表三之三（其它收支录入表）'!E$6:E$52*(LEFT('[1]表三之三（其它收支录入表）'!$B$6:$B$52,LEN($A91))=$A91))</f>
        <v>5800</v>
      </c>
      <c r="E91" s="21">
        <f>SUMPRODUCT('[1]表三之二（需明确收支对象级次的录入表）'!$I$7:$I$80*(LEFT('[1]表三之二（需明确收支对象级次的录入表）'!$B$7:$B$80,LEN($A91))=$A91))+SUMPRODUCT('[1]表三之三（其它收支录入表）'!F$6:F$52*(LEFT('[1]表三之三（其它收支录入表）'!$B$6:$B$52,LEN($A91))=$A91))</f>
        <v>4500</v>
      </c>
      <c r="F91" s="22">
        <f t="shared" si="9"/>
        <v>1</v>
      </c>
      <c r="G91" s="22">
        <f t="shared" si="10"/>
        <v>0.7758620689655172</v>
      </c>
      <c r="H91" s="23" t="s">
        <v>720</v>
      </c>
      <c r="I91" s="19" t="s">
        <v>721</v>
      </c>
      <c r="J91" s="27">
        <f>SUMPRODUCT('[1]表三之二（需明确收支对象级次的录入表）'!D$7:D$80*(LEFT('[1]表三之二（需明确收支对象级次的录入表）'!$B$7:$B$80,LEN($H91))=$H91))+SUMPRODUCT('[1]表三之三（其它收支录入表）'!D$6:D$52*(LEFT('[1]表三之三（其它收支录入表）'!$B$6:$B$52,LEN($H91))=$H91))</f>
        <v>0</v>
      </c>
      <c r="K91" s="27">
        <f>SUMPRODUCT('[1]表三之二（需明确收支对象级次的录入表）'!E$7:E$80*(LEFT('[1]表三之二（需明确收支对象级次的录入表）'!$B$7:$B$80,LEN($H91))=$H91))+SUMPRODUCT('[1]表三之三（其它收支录入表）'!E$6:E$52*(LEFT('[1]表三之三（其它收支录入表）'!$B$6:$B$52,LEN($H91))=$H91))</f>
        <v>0</v>
      </c>
      <c r="L91" s="27">
        <f>SUMPRODUCT('[1]表三之二（需明确收支对象级次的录入表）'!I$7:I$80*(LEFT('[1]表三之二（需明确收支对象级次的录入表）'!$B$7:$B$80,LEN($H91))=$H91))+SUMPRODUCT('[1]表三之三（其它收支录入表）'!F$6:F$52*(LEFT('[1]表三之三（其它收支录入表）'!$B$6:$B$52,LEN($H91))=$H91))</f>
        <v>0</v>
      </c>
      <c r="M91" s="29">
        <f t="shared" si="7"/>
      </c>
      <c r="N91" s="29">
        <f t="shared" si="8"/>
      </c>
    </row>
    <row r="92" spans="1:14" s="2" customFormat="1" ht="19.5" customHeight="1">
      <c r="A92" s="23" t="s">
        <v>722</v>
      </c>
      <c r="B92" s="24" t="s">
        <v>723</v>
      </c>
      <c r="C92" s="27">
        <f>SUMPRODUCT('[1]表三之二（需明确收支对象级次的录入表）'!D$7:D$80*(LEFT('[1]表三之二（需明确收支对象级次的录入表）'!$B$7:$B$80,LEN($A92))=$A92))+SUMPRODUCT('[1]表三之三（其它收支录入表）'!D$6:D$52*(LEFT('[1]表三之三（其它收支录入表）'!$B$6:$B$52,LEN($A92))=$A92))</f>
        <v>0</v>
      </c>
      <c r="D92" s="27">
        <f>SUMPRODUCT('[1]表三之二（需明确收支对象级次的录入表）'!E$7:E$80*(LEFT('[1]表三之二（需明确收支对象级次的录入表）'!$B$7:$B$80,LEN($A92))=$A92))+SUMPRODUCT('[1]表三之三（其它收支录入表）'!E$6:E$52*(LEFT('[1]表三之三（其它收支录入表）'!$B$6:$B$52,LEN($A92))=$A92))</f>
        <v>0</v>
      </c>
      <c r="E92" s="27">
        <f>SUMPRODUCT('[1]表三之二（需明确收支对象级次的录入表）'!$I$7:$I$80*(LEFT('[1]表三之二（需明确收支对象级次的录入表）'!$B$7:$B$80,LEN($A92))=$A92))+SUMPRODUCT('[1]表三之三（其它收支录入表）'!F$6:F$52*(LEFT('[1]表三之三（其它收支录入表）'!$B$6:$B$52,LEN($A92))=$A92))</f>
        <v>0</v>
      </c>
      <c r="F92" s="22">
        <f t="shared" si="9"/>
      </c>
      <c r="G92" s="22">
        <f t="shared" si="10"/>
      </c>
      <c r="H92" s="23" t="s">
        <v>724</v>
      </c>
      <c r="I92" s="19" t="s">
        <v>725</v>
      </c>
      <c r="J92" s="25">
        <f>SUMPRODUCT('[1]表三之二（需明确收支对象级次的录入表）'!D$7:D$80*(LEFT('[1]表三之二（需明确收支对象级次的录入表）'!$B$7:$B$80,LEN($H92))=$H92))+SUMPRODUCT('[1]表三之三（其它收支录入表）'!D$6:D$52*(LEFT('[1]表三之三（其它收支录入表）'!$B$6:$B$52,LEN($H92))=$H92))</f>
        <v>0</v>
      </c>
      <c r="K92" s="21">
        <f>SUMPRODUCT('[1]表三之二（需明确收支对象级次的录入表）'!E$7:E$80*(LEFT('[1]表三之二（需明确收支对象级次的录入表）'!$B$7:$B$80,LEN($H92))=$H92))+SUMPRODUCT('[1]表三之三（其它收支录入表）'!E$6:E$52*(LEFT('[1]表三之三（其它收支录入表）'!$B$6:$B$52,LEN($H92))=$H92))</f>
        <v>0</v>
      </c>
      <c r="L92" s="21">
        <f>SUMPRODUCT('[1]表三之二（需明确收支对象级次的录入表）'!I$7:I$80*(LEFT('[1]表三之二（需明确收支对象级次的录入表）'!$B$7:$B$80,LEN($H92))=$H92))+SUMPRODUCT('[1]表三之三（其它收支录入表）'!F$6:F$52*(LEFT('[1]表三之三（其它收支录入表）'!$B$6:$B$52,LEN($H92))=$H92))</f>
        <v>0</v>
      </c>
      <c r="M92" s="29">
        <f t="shared" si="7"/>
      </c>
      <c r="N92" s="29">
        <f t="shared" si="8"/>
      </c>
    </row>
    <row r="93" spans="1:14" s="2" customFormat="1" ht="18.75" customHeight="1">
      <c r="A93" s="23" t="s">
        <v>726</v>
      </c>
      <c r="B93" s="24" t="s">
        <v>727</v>
      </c>
      <c r="C93" s="27">
        <f>SUMPRODUCT('[1]表三之二（需明确收支对象级次的录入表）'!D$7:D$80*(LEFT('[1]表三之二（需明确收支对象级次的录入表）'!$B$7:$B$80,LEN($A93))=$A93))+SUMPRODUCT('[1]表三之三（其它收支录入表）'!D$6:D$52*(LEFT('[1]表三之三（其它收支录入表）'!$B$6:$B$52,LEN($A93))=$A93))</f>
        <v>0</v>
      </c>
      <c r="D93" s="27">
        <f>SUMPRODUCT('[1]表三之二（需明确收支对象级次的录入表）'!E$7:E$80*(LEFT('[1]表三之二（需明确收支对象级次的录入表）'!$B$7:$B$80,LEN($A93))=$A93))+SUMPRODUCT('[1]表三之三（其它收支录入表）'!E$6:E$52*(LEFT('[1]表三之三（其它收支录入表）'!$B$6:$B$52,LEN($A93))=$A93))</f>
        <v>0</v>
      </c>
      <c r="E93" s="27">
        <f>SUMPRODUCT('[1]表三之二（需明确收支对象级次的录入表）'!$I$7:$I$80*(LEFT('[1]表三之二（需明确收支对象级次的录入表）'!$B$7:$B$80,LEN($A93))=$A93))+SUMPRODUCT('[1]表三之三（其它收支录入表）'!F$6:F$52*(LEFT('[1]表三之三（其它收支录入表）'!$B$6:$B$52,LEN($A93))=$A93))</f>
        <v>0</v>
      </c>
      <c r="F93" s="22">
        <f t="shared" si="9"/>
      </c>
      <c r="G93" s="22">
        <f t="shared" si="10"/>
      </c>
      <c r="H93" s="23" t="s">
        <v>728</v>
      </c>
      <c r="I93" s="19" t="s">
        <v>729</v>
      </c>
      <c r="J93" s="27">
        <f>SUMPRODUCT('[1]表三之二（需明确收支对象级次的录入表）'!D$7:D$80*(LEFT('[1]表三之二（需明确收支对象级次的录入表）'!$B$7:$B$80,LEN($H93))=$H93))+SUMPRODUCT('[1]表三之三（其它收支录入表）'!D$6:D$52*(LEFT('[1]表三之三（其它收支录入表）'!$B$6:$B$52,LEN($H93))=$H93))</f>
        <v>0</v>
      </c>
      <c r="K93" s="27">
        <f>SUMPRODUCT('[1]表三之二（需明确收支对象级次的录入表）'!E$7:E$80*(LEFT('[1]表三之二（需明确收支对象级次的录入表）'!$B$7:$B$80,LEN($H93))=$H93))+SUMPRODUCT('[1]表三之三（其它收支录入表）'!E$6:E$52*(LEFT('[1]表三之三（其它收支录入表）'!$B$6:$B$52,LEN($H93))=$H93))</f>
        <v>0</v>
      </c>
      <c r="L93" s="27">
        <f>SUMPRODUCT('[1]表三之二（需明确收支对象级次的录入表）'!I$7:I$80*(LEFT('[1]表三之二（需明确收支对象级次的录入表）'!$B$7:$B$80,LEN($H93))=$H93))+SUMPRODUCT('[1]表三之三（其它收支录入表）'!F$6:F$52*(LEFT('[1]表三之三（其它收支录入表）'!$B$6:$B$52,LEN($H93))=$H93))</f>
        <v>0</v>
      </c>
      <c r="M93" s="29">
        <f t="shared" si="7"/>
      </c>
      <c r="N93" s="29">
        <f t="shared" si="8"/>
      </c>
    </row>
    <row r="94" spans="1:14" s="2" customFormat="1" ht="18" customHeight="1">
      <c r="A94" s="23" t="s">
        <v>730</v>
      </c>
      <c r="B94" s="24" t="s">
        <v>731</v>
      </c>
      <c r="C94" s="27">
        <f>SUMPRODUCT('[1]表三之二（需明确收支对象级次的录入表）'!D$7:D$80*(LEFT('[1]表三之二（需明确收支对象级次的录入表）'!$B$7:$B$80,LEN($A94))=$A94))+SUMPRODUCT('[1]表三之三（其它收支录入表）'!D$6:D$52*(LEFT('[1]表三之三（其它收支录入表）'!$B$6:$B$52,LEN($A94))=$A94))</f>
        <v>0</v>
      </c>
      <c r="D94" s="27">
        <f>SUMPRODUCT('[1]表三之二（需明确收支对象级次的录入表）'!E$7:E$80*(LEFT('[1]表三之二（需明确收支对象级次的录入表）'!$B$7:$B$80,LEN($A94))=$A94))+SUMPRODUCT('[1]表三之三（其它收支录入表）'!E$6:E$52*(LEFT('[1]表三之三（其它收支录入表）'!$B$6:$B$52,LEN($A94))=$A94))</f>
        <v>0</v>
      </c>
      <c r="E94" s="27">
        <f>SUMPRODUCT('[1]表三之二（需明确收支对象级次的录入表）'!$I$7:$I$80*(LEFT('[1]表三之二（需明确收支对象级次的录入表）'!$B$7:$B$80,LEN($A94))=$A94))+SUMPRODUCT('[1]表三之三（其它收支录入表）'!F$6:F$52*(LEFT('[1]表三之三（其它收支录入表）'!$B$6:$B$52,LEN($A94))=$A94))</f>
        <v>0</v>
      </c>
      <c r="F94" s="22">
        <f t="shared" si="9"/>
      </c>
      <c r="G94" s="22">
        <f t="shared" si="10"/>
      </c>
      <c r="H94" s="23" t="s">
        <v>732</v>
      </c>
      <c r="I94" s="19" t="s">
        <v>733</v>
      </c>
      <c r="J94" s="27">
        <f>SUMPRODUCT('[1]表三之二（需明确收支对象级次的录入表）'!D$7:D$80*(LEFT('[1]表三之二（需明确收支对象级次的录入表）'!$B$7:$B$80,LEN($H94))=$H94))+SUMPRODUCT('[1]表三之三（其它收支录入表）'!D$6:D$52*(LEFT('[1]表三之三（其它收支录入表）'!$B$6:$B$52,LEN($H94))=$H94))</f>
        <v>0</v>
      </c>
      <c r="K94" s="27">
        <f>SUMPRODUCT('[1]表三之二（需明确收支对象级次的录入表）'!E$7:E$80*(LEFT('[1]表三之二（需明确收支对象级次的录入表）'!$B$7:$B$80,LEN($H94))=$H94))+SUMPRODUCT('[1]表三之三（其它收支录入表）'!E$6:E$52*(LEFT('[1]表三之三（其它收支录入表）'!$B$6:$B$52,LEN($H94))=$H94))</f>
        <v>0</v>
      </c>
      <c r="L94" s="27">
        <f>SUMPRODUCT('[1]表三之二（需明确收支对象级次的录入表）'!I$7:I$80*(LEFT('[1]表三之二（需明确收支对象级次的录入表）'!$B$7:$B$80,LEN($H94))=$H94))+SUMPRODUCT('[1]表三之三（其它收支录入表）'!F$6:F$52*(LEFT('[1]表三之三（其它收支录入表）'!$B$6:$B$52,LEN($H94))=$H94))</f>
        <v>0</v>
      </c>
      <c r="M94" s="29">
        <f t="shared" si="7"/>
      </c>
      <c r="N94" s="29">
        <f t="shared" si="8"/>
      </c>
    </row>
    <row r="95" spans="1:14" s="2" customFormat="1" ht="18" customHeight="1">
      <c r="A95" s="23" t="s">
        <v>734</v>
      </c>
      <c r="B95" s="24" t="s">
        <v>735</v>
      </c>
      <c r="C95" s="27">
        <f>SUMPRODUCT('[1]表三之二（需明确收支对象级次的录入表）'!D$7:D$80*(LEFT('[1]表三之二（需明确收支对象级次的录入表）'!$B$7:$B$80,LEN($A95))=$A95))+SUMPRODUCT('[1]表三之三（其它收支录入表）'!D$6:D$52*(LEFT('[1]表三之三（其它收支录入表）'!$B$6:$B$52,LEN($A95))=$A95))</f>
        <v>4500</v>
      </c>
      <c r="D95" s="27">
        <f>SUMPRODUCT('[1]表三之二（需明确收支对象级次的录入表）'!E$7:E$80*(LEFT('[1]表三之二（需明确收支对象级次的录入表）'!$B$7:$B$80,LEN($A95))=$A95))+SUMPRODUCT('[1]表三之三（其它收支录入表）'!E$6:E$52*(LEFT('[1]表三之三（其它收支录入表）'!$B$6:$B$52,LEN($A95))=$A95))</f>
        <v>5800</v>
      </c>
      <c r="E95" s="27">
        <f>SUMPRODUCT('[1]表三之二（需明确收支对象级次的录入表）'!$I$7:$I$80*(LEFT('[1]表三之二（需明确收支对象级次的录入表）'!$B$7:$B$80,LEN($A95))=$A95))+SUMPRODUCT('[1]表三之三（其它收支录入表）'!F$6:F$52*(LEFT('[1]表三之三（其它收支录入表）'!$B$6:$B$52,LEN($A95))=$A95))</f>
        <v>4500</v>
      </c>
      <c r="F95" s="22">
        <f t="shared" si="9"/>
        <v>1</v>
      </c>
      <c r="G95" s="22">
        <f t="shared" si="10"/>
        <v>0.7758620689655172</v>
      </c>
      <c r="H95" s="23" t="s">
        <v>736</v>
      </c>
      <c r="I95" s="19" t="s">
        <v>737</v>
      </c>
      <c r="J95" s="27">
        <f>SUMPRODUCT('[1]表三之二（需明确收支对象级次的录入表）'!D$7:D$80*(LEFT('[1]表三之二（需明确收支对象级次的录入表）'!$B$7:$B$80,LEN($H95))=$H95))+SUMPRODUCT('[1]表三之三（其它收支录入表）'!D$6:D$52*(LEFT('[1]表三之三（其它收支录入表）'!$B$6:$B$52,LEN($H95))=$H95))</f>
        <v>0</v>
      </c>
      <c r="K95" s="27">
        <f>SUMPRODUCT('[1]表三之二（需明确收支对象级次的录入表）'!E$7:E$80*(LEFT('[1]表三之二（需明确收支对象级次的录入表）'!$B$7:$B$80,LEN($H95))=$H95))+SUMPRODUCT('[1]表三之三（其它收支录入表）'!E$6:E$52*(LEFT('[1]表三之三（其它收支录入表）'!$B$6:$B$52,LEN($H95))=$H95))</f>
        <v>0</v>
      </c>
      <c r="L95" s="27">
        <f>SUMPRODUCT('[1]表三之二（需明确收支对象级次的录入表）'!I$7:I$80*(LEFT('[1]表三之二（需明确收支对象级次的录入表）'!$B$7:$B$80,LEN($H95))=$H95))+SUMPRODUCT('[1]表三之三（其它收支录入表）'!F$6:F$52*(LEFT('[1]表三之三（其它收支录入表）'!$B$6:$B$52,LEN($H95))=$H95))</f>
        <v>0</v>
      </c>
      <c r="M95" s="29">
        <f t="shared" si="7"/>
      </c>
      <c r="N95" s="29">
        <f t="shared" si="8"/>
      </c>
    </row>
    <row r="96" spans="1:14" s="2" customFormat="1" ht="18" customHeight="1">
      <c r="A96" s="23" t="s">
        <v>738</v>
      </c>
      <c r="B96" s="24" t="s">
        <v>68</v>
      </c>
      <c r="C96" s="27">
        <f>SUMPRODUCT('[1]表三之二（需明确收支对象级次的录入表）'!D$7:D$80*(LEFT('[1]表三之二（需明确收支对象级次的录入表）'!$B$7:$B$80,LEN($A96))=$A96))+SUMPRODUCT('[1]表三之三（其它收支录入表）'!D$6:D$52*(LEFT('[1]表三之三（其它收支录入表）'!$B$6:$B$52,LEN($A96))=$A96))</f>
        <v>13778</v>
      </c>
      <c r="D96" s="27">
        <f>SUMPRODUCT('[1]表三之二（需明确收支对象级次的录入表）'!E$7:E$80*(LEFT('[1]表三之二（需明确收支对象级次的录入表）'!$B$7:$B$80,LEN($A96))=$A96))+SUMPRODUCT('[1]表三之三（其它收支录入表）'!E$6:E$52*(LEFT('[1]表三之三（其它收支录入表）'!$B$6:$B$52,LEN($A96))=$A96))</f>
        <v>13778</v>
      </c>
      <c r="E96" s="27">
        <f>SUMPRODUCT('[1]表三之二（需明确收支对象级次的录入表）'!$I$7:$I$80*(LEFT('[1]表三之二（需明确收支对象级次的录入表）'!$B$7:$B$80,LEN($A96))=$A96))+SUMPRODUCT('[1]表三之三（其它收支录入表）'!F$6:F$52*(LEFT('[1]表三之三（其它收支录入表）'!$B$6:$B$52,LEN($A96))=$A96))</f>
        <v>5000</v>
      </c>
      <c r="F96" s="22">
        <f t="shared" si="9"/>
        <v>0.3628973726230222</v>
      </c>
      <c r="G96" s="22">
        <f t="shared" si="10"/>
        <v>0.3628973726230222</v>
      </c>
      <c r="H96" s="23" t="s">
        <v>739</v>
      </c>
      <c r="I96" s="19" t="s">
        <v>740</v>
      </c>
      <c r="J96" s="27">
        <f>SUMPRODUCT('[1]表三之二（需明确收支对象级次的录入表）'!D$7:D$80*(LEFT('[1]表三之二（需明确收支对象级次的录入表）'!$B$7:$B$80,LEN($H96))=$H96))+SUMPRODUCT('[1]表三之三（其它收支录入表）'!D$6:D$52*(LEFT('[1]表三之三（其它收支录入表）'!$B$6:$B$52,LEN($H96))=$H96))</f>
        <v>0</v>
      </c>
      <c r="K96" s="27">
        <f>SUMPRODUCT('[1]表三之二（需明确收支对象级次的录入表）'!E$7:E$80*(LEFT('[1]表三之二（需明确收支对象级次的录入表）'!$B$7:$B$80,LEN($H96))=$H96))+SUMPRODUCT('[1]表三之三（其它收支录入表）'!E$6:E$52*(LEFT('[1]表三之三（其它收支录入表）'!$B$6:$B$52,LEN($H96))=$H96))</f>
        <v>0</v>
      </c>
      <c r="L96" s="27">
        <f>SUMPRODUCT('[1]表三之二（需明确收支对象级次的录入表）'!I$7:I$80*(LEFT('[1]表三之二（需明确收支对象级次的录入表）'!$B$7:$B$80,LEN($H96))=$H96))+SUMPRODUCT('[1]表三之三（其它收支录入表）'!F$6:F$52*(LEFT('[1]表三之三（其它收支录入表）'!$B$6:$B$52,LEN($H96))=$H96))</f>
        <v>0</v>
      </c>
      <c r="M96" s="29">
        <f t="shared" si="7"/>
      </c>
      <c r="N96" s="29">
        <f t="shared" si="8"/>
      </c>
    </row>
    <row r="97" spans="1:14" s="2" customFormat="1" ht="18" customHeight="1">
      <c r="A97" s="23" t="s">
        <v>741</v>
      </c>
      <c r="B97" s="24" t="s">
        <v>742</v>
      </c>
      <c r="C97" s="25">
        <f>SUMPRODUCT('[1]表三之二（需明确收支对象级次的录入表）'!D$7:D$80*(LEFT('[1]表三之二（需明确收支对象级次的录入表）'!$B$7:$B$80,LEN($A97))=$A97))+SUMPRODUCT('[1]表三之三（其它收支录入表）'!D$6:D$52*(LEFT('[1]表三之三（其它收支录入表）'!$B$6:$B$52,LEN($A97))=$A97))</f>
        <v>0</v>
      </c>
      <c r="D97" s="21">
        <f>SUMPRODUCT('[1]表三之二（需明确收支对象级次的录入表）'!E$7:E$80*(LEFT('[1]表三之二（需明确收支对象级次的录入表）'!$B$7:$B$80,LEN($A97))=$A97))+SUMPRODUCT('[1]表三之三（其它收支录入表）'!E$6:E$52*(LEFT('[1]表三之三（其它收支录入表）'!$B$6:$B$52,LEN($A97))=$A97))</f>
        <v>0</v>
      </c>
      <c r="E97" s="21">
        <f>SUMPRODUCT('[1]表三之二（需明确收支对象级次的录入表）'!$I$7:$I$80*(LEFT('[1]表三之二（需明确收支对象级次的录入表）'!$B$7:$B$80,LEN($A97))=$A97))+SUMPRODUCT('[1]表三之三（其它收支录入表）'!F$6:F$52*(LEFT('[1]表三之三（其它收支录入表）'!$B$6:$B$52,LEN($A97))=$A97))</f>
        <v>0</v>
      </c>
      <c r="F97" s="22">
        <f t="shared" si="9"/>
      </c>
      <c r="G97" s="22">
        <f t="shared" si="10"/>
      </c>
      <c r="H97" s="23"/>
      <c r="I97" s="19"/>
      <c r="J97" s="30"/>
      <c r="K97" s="31"/>
      <c r="L97" s="31"/>
      <c r="M97" s="32"/>
      <c r="N97" s="32"/>
    </row>
    <row r="98" spans="1:14" s="2" customFormat="1" ht="18" customHeight="1">
      <c r="A98" s="23" t="s">
        <v>743</v>
      </c>
      <c r="B98" s="24" t="s">
        <v>744</v>
      </c>
      <c r="C98" s="27">
        <f>SUMPRODUCT('[1]表三之二（需明确收支对象级次的录入表）'!D$7:D$80*(LEFT('[1]表三之二（需明确收支对象级次的录入表）'!$B$7:$B$80,LEN($A98))=$A98))+SUMPRODUCT('[1]表三之三（其它收支录入表）'!D$6:D$52*(LEFT('[1]表三之三（其它收支录入表）'!$B$6:$B$52,LEN($A98))=$A98))</f>
        <v>0</v>
      </c>
      <c r="D98" s="27">
        <f>SUMPRODUCT('[1]表三之二（需明确收支对象级次的录入表）'!E$7:E$80*(LEFT('[1]表三之二（需明确收支对象级次的录入表）'!$B$7:$B$80,LEN($A98))=$A98))+SUMPRODUCT('[1]表三之三（其它收支录入表）'!E$6:E$52*(LEFT('[1]表三之三（其它收支录入表）'!$B$6:$B$52,LEN($A98))=$A98))</f>
        <v>0</v>
      </c>
      <c r="E98" s="27">
        <f>SUMPRODUCT('[1]表三之二（需明确收支对象级次的录入表）'!$I$7:$I$80*(LEFT('[1]表三之二（需明确收支对象级次的录入表）'!$B$7:$B$80,LEN($A98))=$A98))+SUMPRODUCT('[1]表三之三（其它收支录入表）'!F$6:F$52*(LEFT('[1]表三之三（其它收支录入表）'!$B$6:$B$52,LEN($A98))=$A98))</f>
        <v>0</v>
      </c>
      <c r="F98" s="22">
        <f t="shared" si="9"/>
      </c>
      <c r="G98" s="22">
        <f t="shared" si="10"/>
      </c>
      <c r="H98" s="23"/>
      <c r="I98" s="19"/>
      <c r="J98" s="30"/>
      <c r="K98" s="31"/>
      <c r="L98" s="31"/>
      <c r="M98" s="32"/>
      <c r="N98" s="32"/>
    </row>
    <row r="99" spans="1:14" s="2" customFormat="1" ht="18" customHeight="1">
      <c r="A99" s="23" t="s">
        <v>745</v>
      </c>
      <c r="B99" s="24" t="s">
        <v>746</v>
      </c>
      <c r="C99" s="27">
        <f>SUMPRODUCT('[1]表三之二（需明确收支对象级次的录入表）'!D$7:D$80*(LEFT('[1]表三之二（需明确收支对象级次的录入表）'!$B$7:$B$80,LEN($A99))=$A99))+SUMPRODUCT('[1]表三之三（其它收支录入表）'!D$6:D$52*(LEFT('[1]表三之三（其它收支录入表）'!$B$6:$B$52,LEN($A99))=$A99))</f>
        <v>0</v>
      </c>
      <c r="D99" s="27">
        <f>SUMPRODUCT('[1]表三之二（需明确收支对象级次的录入表）'!E$7:E$80*(LEFT('[1]表三之二（需明确收支对象级次的录入表）'!$B$7:$B$80,LEN($A99))=$A99))+SUMPRODUCT('[1]表三之三（其它收支录入表）'!E$6:E$52*(LEFT('[1]表三之三（其它收支录入表）'!$B$6:$B$52,LEN($A99))=$A99))</f>
        <v>0</v>
      </c>
      <c r="E99" s="27">
        <f>SUMPRODUCT('[1]表三之二（需明确收支对象级次的录入表）'!$I$7:$I$80*(LEFT('[1]表三之二（需明确收支对象级次的录入表）'!$B$7:$B$80,LEN($A99))=$A99))+SUMPRODUCT('[1]表三之三（其它收支录入表）'!F$6:F$52*(LEFT('[1]表三之三（其它收支录入表）'!$B$6:$B$52,LEN($A99))=$A99))</f>
        <v>0</v>
      </c>
      <c r="F99" s="22">
        <f t="shared" si="9"/>
      </c>
      <c r="G99" s="22">
        <f t="shared" si="10"/>
      </c>
      <c r="H99" s="23"/>
      <c r="I99" s="19"/>
      <c r="J99" s="30"/>
      <c r="K99" s="31"/>
      <c r="L99" s="31"/>
      <c r="M99" s="32"/>
      <c r="N99" s="32"/>
    </row>
    <row r="100" spans="1:14" ht="15">
      <c r="A100" s="23" t="s">
        <v>747</v>
      </c>
      <c r="B100" s="24" t="s">
        <v>748</v>
      </c>
      <c r="C100" s="27">
        <f>SUMPRODUCT('[1]表三之二（需明确收支对象级次的录入表）'!D$7:D$80*(LEFT('[1]表三之二（需明确收支对象级次的录入表）'!$B$7:$B$80,LEN($A100))=$A100))+SUMPRODUCT('[1]表三之三（其它收支录入表）'!D$6:D$52*(LEFT('[1]表三之三（其它收支录入表）'!$B$6:$B$52,LEN($A100))=$A100))</f>
        <v>0</v>
      </c>
      <c r="D100" s="27">
        <f>SUMPRODUCT('[1]表三之二（需明确收支对象级次的录入表）'!E$7:E$80*(LEFT('[1]表三之二（需明确收支对象级次的录入表）'!$B$7:$B$80,LEN($A100))=$A100))+SUMPRODUCT('[1]表三之三（其它收支录入表）'!E$6:E$52*(LEFT('[1]表三之三（其它收支录入表）'!$B$6:$B$52,LEN($A100))=$A100))</f>
        <v>0</v>
      </c>
      <c r="E100" s="27">
        <f>SUMPRODUCT('[1]表三之二（需明确收支对象级次的录入表）'!$I$7:$I$80*(LEFT('[1]表三之二（需明确收支对象级次的录入表）'!$B$7:$B$80,LEN($A100))=$A100))+SUMPRODUCT('[1]表三之三（其它收支录入表）'!F$6:F$52*(LEFT('[1]表三之三（其它收支录入表）'!$B$6:$B$52,LEN($A100))=$A100))</f>
        <v>0</v>
      </c>
      <c r="F100" s="22">
        <f t="shared" si="9"/>
      </c>
      <c r="G100" s="22">
        <f t="shared" si="10"/>
      </c>
      <c r="H100" s="23"/>
      <c r="I100" s="19"/>
      <c r="J100" s="30"/>
      <c r="K100" s="31"/>
      <c r="L100" s="31"/>
      <c r="M100" s="32"/>
      <c r="N100" s="32"/>
    </row>
    <row r="101" spans="1:14" ht="15">
      <c r="A101" s="23" t="s">
        <v>749</v>
      </c>
      <c r="B101" s="24" t="s">
        <v>750</v>
      </c>
      <c r="C101" s="27">
        <f>SUMPRODUCT('[1]表三之二（需明确收支对象级次的录入表）'!D$7:D$80*(LEFT('[1]表三之二（需明确收支对象级次的录入表）'!$B$7:$B$80,LEN($A101))=$A101))+SUMPRODUCT('[1]表三之三（其它收支录入表）'!D$6:D$52*(LEFT('[1]表三之三（其它收支录入表）'!$B$6:$B$52,LEN($A101))=$A101))</f>
        <v>0</v>
      </c>
      <c r="D101" s="27">
        <f>SUMPRODUCT('[1]表三之二（需明确收支对象级次的录入表）'!E$7:E$80*(LEFT('[1]表三之二（需明确收支对象级次的录入表）'!$B$7:$B$80,LEN($A101))=$A101))+SUMPRODUCT('[1]表三之三（其它收支录入表）'!E$6:E$52*(LEFT('[1]表三之三（其它收支录入表）'!$B$6:$B$52,LEN($A101))=$A101))</f>
        <v>0</v>
      </c>
      <c r="E101" s="27">
        <f>SUMPRODUCT('[1]表三之二（需明确收支对象级次的录入表）'!$I$7:$I$80*(LEFT('[1]表三之二（需明确收支对象级次的录入表）'!$B$7:$B$80,LEN($A101))=$A101))+SUMPRODUCT('[1]表三之三（其它收支录入表）'!F$6:F$52*(LEFT('[1]表三之三（其它收支录入表）'!$B$6:$B$52,LEN($A101))=$A101))</f>
        <v>0</v>
      </c>
      <c r="F101" s="22">
        <f t="shared" si="9"/>
      </c>
      <c r="G101" s="22">
        <f t="shared" si="10"/>
      </c>
      <c r="H101" s="23"/>
      <c r="I101" s="19"/>
      <c r="J101" s="30"/>
      <c r="K101" s="31"/>
      <c r="L101" s="31"/>
      <c r="M101" s="32"/>
      <c r="N101" s="32"/>
    </row>
    <row r="102" spans="1:14" ht="15">
      <c r="A102" s="23"/>
      <c r="B102" s="24"/>
      <c r="C102" s="30"/>
      <c r="D102" s="31"/>
      <c r="E102" s="31"/>
      <c r="F102" s="22"/>
      <c r="G102" s="22"/>
      <c r="H102" s="23"/>
      <c r="I102" s="19"/>
      <c r="J102" s="30"/>
      <c r="K102" s="31"/>
      <c r="L102" s="31"/>
      <c r="M102" s="32"/>
      <c r="N102" s="32"/>
    </row>
    <row r="103" spans="1:14" ht="15">
      <c r="A103" s="23" t="s">
        <v>751</v>
      </c>
      <c r="B103" s="24" t="s">
        <v>752</v>
      </c>
      <c r="C103" s="25">
        <f>SUMPRODUCT('[1]表三之二（需明确收支对象级次的录入表）'!D$7:D$80*(LEFT('[1]表三之二（需明确收支对象级次的录入表）'!$B$7:$B$80,LEN($A103))=$A103))+SUMPRODUCT('[1]表三之三（其它收支录入表）'!D$6:D$52*(LEFT('[1]表三之三（其它收支录入表）'!$B$6:$B$52,LEN($A103))=$A103))</f>
        <v>0</v>
      </c>
      <c r="D103" s="21">
        <f>SUMPRODUCT('[1]表三之二（需明确收支对象级次的录入表）'!E$7:E$80*(LEFT('[1]表三之二（需明确收支对象级次的录入表）'!$B$7:$B$80,LEN($A103))=$A103))+SUMPRODUCT('[1]表三之三（其它收支录入表）'!E$6:E$52*(LEFT('[1]表三之三（其它收支录入表）'!$B$6:$B$52,LEN($A103))=$A103))</f>
        <v>0</v>
      </c>
      <c r="E103" s="21">
        <f>SUMPRODUCT('[1]表三之二（需明确收支对象级次的录入表）'!$I$7:$I$80*(LEFT('[1]表三之二（需明确收支对象级次的录入表）'!$B$7:$B$80,LEN($A103))=$A103))+SUMPRODUCT('[1]表三之三（其它收支录入表）'!F$6:F$52*(LEFT('[1]表三之三（其它收支录入表）'!$B$6:$B$52,LEN($A103))=$A103))</f>
        <v>0</v>
      </c>
      <c r="F103" s="22">
        <f aca="true" t="shared" si="11" ref="F103:F109">_xlfn.IFERROR($E103/C103,"")</f>
      </c>
      <c r="G103" s="22">
        <f aca="true" t="shared" si="12" ref="G103:G109">_xlfn.IFERROR($E103/D103,"")</f>
      </c>
      <c r="H103" s="23"/>
      <c r="I103" s="19"/>
      <c r="J103" s="30"/>
      <c r="K103" s="31"/>
      <c r="L103" s="31"/>
      <c r="M103" s="32"/>
      <c r="N103" s="32"/>
    </row>
    <row r="104" spans="1:14" ht="15">
      <c r="A104" s="23" t="s">
        <v>753</v>
      </c>
      <c r="B104" s="24" t="s">
        <v>754</v>
      </c>
      <c r="C104" s="25">
        <f>SUMPRODUCT('[1]表三之二（需明确收支对象级次的录入表）'!D$7:D$80*(LEFT('[1]表三之二（需明确收支对象级次的录入表）'!$B$7:$B$80,LEN($A104))=$A104))+SUMPRODUCT('[1]表三之三（其它收支录入表）'!D$6:D$52*(LEFT('[1]表三之三（其它收支录入表）'!$B$6:$B$52,LEN($A104))=$A104))</f>
        <v>0</v>
      </c>
      <c r="D104" s="21">
        <f>SUMPRODUCT('[1]表三之二（需明确收支对象级次的录入表）'!E$7:E$80*(LEFT('[1]表三之二（需明确收支对象级次的录入表）'!$B$7:$B$80,LEN($A104))=$A104))+SUMPRODUCT('[1]表三之三（其它收支录入表）'!E$6:E$52*(LEFT('[1]表三之三（其它收支录入表）'!$B$6:$B$52,LEN($A104))=$A104))</f>
        <v>0</v>
      </c>
      <c r="E104" s="21">
        <f>SUMPRODUCT('[1]表三之二（需明确收支对象级次的录入表）'!$I$7:$I$80*(LEFT('[1]表三之二（需明确收支对象级次的录入表）'!$B$7:$B$80,LEN($A104))=$A104))+SUMPRODUCT('[1]表三之三（其它收支录入表）'!F$6:F$52*(LEFT('[1]表三之三（其它收支录入表）'!$B$6:$B$52,LEN($A104))=$A104))</f>
        <v>0</v>
      </c>
      <c r="F104" s="22">
        <f t="shared" si="11"/>
      </c>
      <c r="G104" s="22">
        <f t="shared" si="12"/>
      </c>
      <c r="H104" s="23" t="s">
        <v>755</v>
      </c>
      <c r="I104" s="24" t="s">
        <v>756</v>
      </c>
      <c r="J104" s="25">
        <f>SUMPRODUCT('[1]表三之二（需明确收支对象级次的录入表）'!D$7:D$80*(LEFT('[1]表三之二（需明确收支对象级次的录入表）'!$B$7:$B$80,LEN($H104))=$H104))+SUMPRODUCT('[1]表三之三（其它收支录入表）'!D$6:D$52*(LEFT('[1]表三之三（其它收支录入表）'!$B$6:$B$52,LEN($H104))=$H104))</f>
        <v>4761</v>
      </c>
      <c r="K104" s="21">
        <f>SUMPRODUCT('[1]表三之二（需明确收支对象级次的录入表）'!E$7:E$80*(LEFT('[1]表三之二（需明确收支对象级次的录入表）'!$B$7:$B$80,LEN($H104))=$H104))+SUMPRODUCT('[1]表三之三（其它收支录入表）'!E$6:E$52*(LEFT('[1]表三之三（其它收支录入表）'!$B$6:$B$52,LEN($H104))=$H104))</f>
        <v>4761</v>
      </c>
      <c r="L104" s="21">
        <f>SUMPRODUCT('[1]表三之二（需明确收支对象级次的录入表）'!I$7:I$80*(LEFT('[1]表三之二（需明确收支对象级次的录入表）'!$B$7:$B$80,LEN($H104))=$H104))+SUMPRODUCT('[1]表三之三（其它收支录入表）'!F$6:F$52*(LEFT('[1]表三之三（其它收支录入表）'!$B$6:$B$52,LEN($H104))=$H104))</f>
        <v>4500</v>
      </c>
      <c r="M104" s="29">
        <f aca="true" t="shared" si="13" ref="M104:M109">_xlfn.IFERROR($L104/J104,"")</f>
        <v>0.945179584120983</v>
      </c>
      <c r="N104" s="29">
        <f aca="true" t="shared" si="14" ref="N104:N109">_xlfn.IFERROR($L104/K104,"")</f>
        <v>0.945179584120983</v>
      </c>
    </row>
    <row r="105" spans="1:14" ht="15">
      <c r="A105" s="23" t="s">
        <v>757</v>
      </c>
      <c r="B105" s="24" t="s">
        <v>758</v>
      </c>
      <c r="C105" s="25">
        <f>SUMPRODUCT('[1]表三之二（需明确收支对象级次的录入表）'!D$7:D$80*(LEFT('[1]表三之二（需明确收支对象级次的录入表）'!$B$7:$B$80,LEN($A105))=$A105))+SUMPRODUCT('[1]表三之三（其它收支录入表）'!D$6:D$52*(LEFT('[1]表三之三（其它收支录入表）'!$B$6:$B$52,LEN($A105))=$A105))</f>
        <v>0</v>
      </c>
      <c r="D105" s="21">
        <f>SUMPRODUCT('[1]表三之二（需明确收支对象级次的录入表）'!E$7:E$80*(LEFT('[1]表三之二（需明确收支对象级次的录入表）'!$B$7:$B$80,LEN($A105))=$A105))+SUMPRODUCT('[1]表三之三（其它收支录入表）'!E$6:E$52*(LEFT('[1]表三之三（其它收支录入表）'!$B$6:$B$52,LEN($A105))=$A105))</f>
        <v>0</v>
      </c>
      <c r="E105" s="21">
        <f>SUMPRODUCT('[1]表三之二（需明确收支对象级次的录入表）'!$I$7:$I$80*(LEFT('[1]表三之二（需明确收支对象级次的录入表）'!$B$7:$B$80,LEN($A105))=$A105))+SUMPRODUCT('[1]表三之三（其它收支录入表）'!F$6:F$52*(LEFT('[1]表三之三（其它收支录入表）'!$B$6:$B$52,LEN($A105))=$A105))</f>
        <v>0</v>
      </c>
      <c r="F105" s="22">
        <f t="shared" si="11"/>
      </c>
      <c r="G105" s="22">
        <f t="shared" si="12"/>
      </c>
      <c r="H105" s="23" t="s">
        <v>759</v>
      </c>
      <c r="I105" s="19" t="s">
        <v>760</v>
      </c>
      <c r="J105" s="25">
        <f>SUMPRODUCT('[1]表三之二（需明确收支对象级次的录入表）'!D$7:D$80*(LEFT('[1]表三之二（需明确收支对象级次的录入表）'!$B$7:$B$80,LEN($H105))=$H105))+SUMPRODUCT('[1]表三之三（其它收支录入表）'!D$6:D$52*(LEFT('[1]表三之三（其它收支录入表）'!$B$6:$B$52,LEN($H105))=$H105))</f>
        <v>4761</v>
      </c>
      <c r="K105" s="21">
        <f>SUMPRODUCT('[1]表三之二（需明确收支对象级次的录入表）'!E$7:E$80*(LEFT('[1]表三之二（需明确收支对象级次的录入表）'!$B$7:$B$80,LEN($H105))=$H105))+SUMPRODUCT('[1]表三之三（其它收支录入表）'!E$6:E$52*(LEFT('[1]表三之三（其它收支录入表）'!$B$6:$B$52,LEN($H105))=$H105))</f>
        <v>4761</v>
      </c>
      <c r="L105" s="21">
        <f>SUMPRODUCT('[1]表三之二（需明确收支对象级次的录入表）'!I$7:I$80*(LEFT('[1]表三之二（需明确收支对象级次的录入表）'!$B$7:$B$80,LEN($H105))=$H105))+SUMPRODUCT('[1]表三之三（其它收支录入表）'!F$6:F$52*(LEFT('[1]表三之三（其它收支录入表）'!$B$6:$B$52,LEN($H105))=$H105))</f>
        <v>4500</v>
      </c>
      <c r="M105" s="29">
        <f t="shared" si="13"/>
        <v>0.945179584120983</v>
      </c>
      <c r="N105" s="29">
        <f t="shared" si="14"/>
        <v>0.945179584120983</v>
      </c>
    </row>
    <row r="106" spans="1:14" ht="15">
      <c r="A106" s="23" t="s">
        <v>761</v>
      </c>
      <c r="B106" s="24" t="s">
        <v>66</v>
      </c>
      <c r="C106" s="27">
        <f>SUMPRODUCT('[1]表三之二（需明确收支对象级次的录入表）'!D$7:D$80*(LEFT('[1]表三之二（需明确收支对象级次的录入表）'!$B$7:$B$80,LEN($A106))=$A106))+SUMPRODUCT('[1]表三之三（其它收支录入表）'!D$6:D$52*(LEFT('[1]表三之三（其它收支录入表）'!$B$6:$B$52,LEN($A106))=$A106))</f>
        <v>0</v>
      </c>
      <c r="D106" s="27">
        <f>SUMPRODUCT('[1]表三之二（需明确收支对象级次的录入表）'!E$7:E$80*(LEFT('[1]表三之二（需明确收支对象级次的录入表）'!$B$7:$B$80,LEN($A106))=$A106))+SUMPRODUCT('[1]表三之三（其它收支录入表）'!E$6:E$52*(LEFT('[1]表三之三（其它收支录入表）'!$B$6:$B$52,LEN($A106))=$A106))</f>
        <v>0</v>
      </c>
      <c r="E106" s="27">
        <f>SUMPRODUCT('[1]表三之二（需明确收支对象级次的录入表）'!$I$7:$I$80*(LEFT('[1]表三之二（需明确收支对象级次的录入表）'!$B$7:$B$80,LEN($A106))=$A106))+SUMPRODUCT('[1]表三之三（其它收支录入表）'!F$6:F$52*(LEFT('[1]表三之三（其它收支录入表）'!$B$6:$B$52,LEN($A106))=$A106))</f>
        <v>0</v>
      </c>
      <c r="F106" s="22">
        <f t="shared" si="11"/>
      </c>
      <c r="G106" s="22">
        <f t="shared" si="12"/>
      </c>
      <c r="H106" s="23" t="s">
        <v>762</v>
      </c>
      <c r="I106" s="19" t="s">
        <v>763</v>
      </c>
      <c r="J106" s="27">
        <f>SUMPRODUCT('[1]表三之二（需明确收支对象级次的录入表）'!D$7:D$80*(LEFT('[1]表三之二（需明确收支对象级次的录入表）'!$B$7:$B$80,LEN($H106))=$H106))+SUMPRODUCT('[1]表三之三（其它收支录入表）'!D$6:D$52*(LEFT('[1]表三之三（其它收支录入表）'!$B$6:$B$52,LEN($H106))=$H106))</f>
        <v>0</v>
      </c>
      <c r="K106" s="27">
        <f>SUMPRODUCT('[1]表三之二（需明确收支对象级次的录入表）'!E$7:E$80*(LEFT('[1]表三之二（需明确收支对象级次的录入表）'!$B$7:$B$80,LEN($H106))=$H106))+SUMPRODUCT('[1]表三之三（其它收支录入表）'!E$6:E$52*(LEFT('[1]表三之三（其它收支录入表）'!$B$6:$B$52,LEN($H106))=$H106))</f>
        <v>0</v>
      </c>
      <c r="L106" s="27">
        <f>SUMPRODUCT('[1]表三之二（需明确收支对象级次的录入表）'!I$7:I$80*(LEFT('[1]表三之二（需明确收支对象级次的录入表）'!$B$7:$B$80,LEN($H106))=$H106))+SUMPRODUCT('[1]表三之三（其它收支录入表）'!F$6:F$52*(LEFT('[1]表三之三（其它收支录入表）'!$B$6:$B$52,LEN($H106))=$H106))</f>
        <v>0</v>
      </c>
      <c r="M106" s="29">
        <f t="shared" si="13"/>
      </c>
      <c r="N106" s="29">
        <f t="shared" si="14"/>
      </c>
    </row>
    <row r="107" spans="1:14" ht="15">
      <c r="A107" s="23" t="s">
        <v>764</v>
      </c>
      <c r="B107" s="24" t="s">
        <v>765</v>
      </c>
      <c r="C107" s="27">
        <f>SUMPRODUCT('[1]表三之二（需明确收支对象级次的录入表）'!D$7:D$80*(LEFT('[1]表三之二（需明确收支对象级次的录入表）'!$B$7:$B$80,LEN($A107))=$A107))+SUMPRODUCT('[1]表三之三（其它收支录入表）'!D$6:D$52*(LEFT('[1]表三之三（其它收支录入表）'!$B$6:$B$52,LEN($A107))=$A107))</f>
        <v>0</v>
      </c>
      <c r="D107" s="27">
        <f>SUMPRODUCT('[1]表三之二（需明确收支对象级次的录入表）'!E$7:E$80*(LEFT('[1]表三之二（需明确收支对象级次的录入表）'!$B$7:$B$80,LEN($A107))=$A107))+SUMPRODUCT('[1]表三之三（其它收支录入表）'!E$6:E$52*(LEFT('[1]表三之三（其它收支录入表）'!$B$6:$B$52,LEN($A107))=$A107))</f>
        <v>0</v>
      </c>
      <c r="E107" s="27">
        <f>SUMPRODUCT('[1]表三之二（需明确收支对象级次的录入表）'!$I$7:$I$80*(LEFT('[1]表三之二（需明确收支对象级次的录入表）'!$B$7:$B$80,LEN($A107))=$A107))+SUMPRODUCT('[1]表三之三（其它收支录入表）'!F$6:F$52*(LEFT('[1]表三之三（其它收支录入表）'!$B$6:$B$52,LEN($A107))=$A107))</f>
        <v>0</v>
      </c>
      <c r="F107" s="22">
        <f t="shared" si="11"/>
      </c>
      <c r="G107" s="22">
        <f t="shared" si="12"/>
      </c>
      <c r="H107" s="23" t="s">
        <v>766</v>
      </c>
      <c r="I107" s="19" t="s">
        <v>767</v>
      </c>
      <c r="J107" s="27">
        <f>SUMPRODUCT('[1]表三之二（需明确收支对象级次的录入表）'!D$7:D$80*(LEFT('[1]表三之二（需明确收支对象级次的录入表）'!$B$7:$B$80,LEN($H107))=$H107))+SUMPRODUCT('[1]表三之三（其它收支录入表）'!D$6:D$52*(LEFT('[1]表三之三（其它收支录入表）'!$B$6:$B$52,LEN($H107))=$H107))</f>
        <v>0</v>
      </c>
      <c r="K107" s="27">
        <f>SUMPRODUCT('[1]表三之二（需明确收支对象级次的录入表）'!E$7:E$80*(LEFT('[1]表三之二（需明确收支对象级次的录入表）'!$B$7:$B$80,LEN($H107))=$H107))+SUMPRODUCT('[1]表三之三（其它收支录入表）'!E$6:E$52*(LEFT('[1]表三之三（其它收支录入表）'!$B$6:$B$52,LEN($H107))=$H107))</f>
        <v>0</v>
      </c>
      <c r="L107" s="27">
        <f>SUMPRODUCT('[1]表三之二（需明确收支对象级次的录入表）'!I$7:I$80*(LEFT('[1]表三之二（需明确收支对象级次的录入表）'!$B$7:$B$80,LEN($H107))=$H107))+SUMPRODUCT('[1]表三之三（其它收支录入表）'!F$6:F$52*(LEFT('[1]表三之三（其它收支录入表）'!$B$6:$B$52,LEN($H107))=$H107))</f>
        <v>0</v>
      </c>
      <c r="M107" s="29">
        <f t="shared" si="13"/>
      </c>
      <c r="N107" s="29">
        <f t="shared" si="14"/>
      </c>
    </row>
    <row r="108" spans="1:14" ht="15">
      <c r="A108" s="23" t="s">
        <v>768</v>
      </c>
      <c r="B108" s="24" t="s">
        <v>769</v>
      </c>
      <c r="C108" s="27">
        <f>SUMPRODUCT('[1]表三之二（需明确收支对象级次的录入表）'!D$7:D$80*(LEFT('[1]表三之二（需明确收支对象级次的录入表）'!$B$7:$B$80,LEN($A108))=$A108))+SUMPRODUCT('[1]表三之三（其它收支录入表）'!D$6:D$52*(LEFT('[1]表三之三（其它收支录入表）'!$B$6:$B$52,LEN($A108))=$A108))</f>
        <v>0</v>
      </c>
      <c r="D108" s="27">
        <f>SUMPRODUCT('[1]表三之二（需明确收支对象级次的录入表）'!E$7:E$80*(LEFT('[1]表三之二（需明确收支对象级次的录入表）'!$B$7:$B$80,LEN($A108))=$A108))+SUMPRODUCT('[1]表三之三（其它收支录入表）'!E$6:E$52*(LEFT('[1]表三之三（其它收支录入表）'!$B$6:$B$52,LEN($A108))=$A108))</f>
        <v>0</v>
      </c>
      <c r="E108" s="27">
        <f>SUMPRODUCT('[1]表三之二（需明确收支对象级次的录入表）'!$I$7:$I$80*(LEFT('[1]表三之二（需明确收支对象级次的录入表）'!$B$7:$B$80,LEN($A108))=$A108))+SUMPRODUCT('[1]表三之三（其它收支录入表）'!F$6:F$52*(LEFT('[1]表三之三（其它收支录入表）'!$B$6:$B$52,LEN($A108))=$A108))</f>
        <v>0</v>
      </c>
      <c r="F108" s="22">
        <f t="shared" si="11"/>
      </c>
      <c r="G108" s="22">
        <f t="shared" si="12"/>
      </c>
      <c r="H108" s="23" t="s">
        <v>770</v>
      </c>
      <c r="I108" s="19" t="s">
        <v>771</v>
      </c>
      <c r="J108" s="27">
        <f>SUMPRODUCT('[1]表三之二（需明确收支对象级次的录入表）'!D$7:D$80*(LEFT('[1]表三之二（需明确收支对象级次的录入表）'!$B$7:$B$80,LEN($H108))=$H108))+SUMPRODUCT('[1]表三之三（其它收支录入表）'!D$6:D$52*(LEFT('[1]表三之三（其它收支录入表）'!$B$6:$B$52,LEN($H108))=$H108))</f>
        <v>0</v>
      </c>
      <c r="K108" s="27">
        <f>SUMPRODUCT('[1]表三之二（需明确收支对象级次的录入表）'!E$7:E$80*(LEFT('[1]表三之二（需明确收支对象级次的录入表）'!$B$7:$B$80,LEN($H108))=$H108))+SUMPRODUCT('[1]表三之三（其它收支录入表）'!E$6:E$52*(LEFT('[1]表三之三（其它收支录入表）'!$B$6:$B$52,LEN($H108))=$H108))</f>
        <v>0</v>
      </c>
      <c r="L108" s="27">
        <f>SUMPRODUCT('[1]表三之二（需明确收支对象级次的录入表）'!I$7:I$80*(LEFT('[1]表三之二（需明确收支对象级次的录入表）'!$B$7:$B$80,LEN($H108))=$H108))+SUMPRODUCT('[1]表三之三（其它收支录入表）'!F$6:F$52*(LEFT('[1]表三之三（其它收支录入表）'!$B$6:$B$52,LEN($H108))=$H108))</f>
        <v>0</v>
      </c>
      <c r="M108" s="29">
        <f t="shared" si="13"/>
      </c>
      <c r="N108" s="29">
        <f t="shared" si="14"/>
      </c>
    </row>
    <row r="109" spans="1:14" ht="15">
      <c r="A109" s="23" t="s">
        <v>772</v>
      </c>
      <c r="B109" s="24" t="s">
        <v>773</v>
      </c>
      <c r="C109" s="27">
        <f>SUMPRODUCT('[1]表三之二（需明确收支对象级次的录入表）'!D$7:D$80*(LEFT('[1]表三之二（需明确收支对象级次的录入表）'!$B$7:$B$80,LEN($A109))=$A109))+SUMPRODUCT('[1]表三之三（其它收支录入表）'!D$6:D$52*(LEFT('[1]表三之三（其它收支录入表）'!$B$6:$B$52,LEN($A109))=$A109))</f>
        <v>0</v>
      </c>
      <c r="D109" s="27">
        <f>SUMPRODUCT('[1]表三之二（需明确收支对象级次的录入表）'!E$7:E$80*(LEFT('[1]表三之二（需明确收支对象级次的录入表）'!$B$7:$B$80,LEN($A109))=$A109))+SUMPRODUCT('[1]表三之三（其它收支录入表）'!E$6:E$52*(LEFT('[1]表三之三（其它收支录入表）'!$B$6:$B$52,LEN($A109))=$A109))</f>
        <v>0</v>
      </c>
      <c r="E109" s="27">
        <f>SUMPRODUCT('[1]表三之二（需明确收支对象级次的录入表）'!$I$7:$I$80*(LEFT('[1]表三之二（需明确收支对象级次的录入表）'!$B$7:$B$80,LEN($A109))=$A109))+SUMPRODUCT('[1]表三之三（其它收支录入表）'!F$6:F$52*(LEFT('[1]表三之三（其它收支录入表）'!$B$6:$B$52,LEN($A109))=$A109))</f>
        <v>0</v>
      </c>
      <c r="F109" s="22">
        <f t="shared" si="11"/>
      </c>
      <c r="G109" s="22">
        <f t="shared" si="12"/>
      </c>
      <c r="H109" s="23" t="s">
        <v>774</v>
      </c>
      <c r="I109" s="19" t="s">
        <v>775</v>
      </c>
      <c r="J109" s="27">
        <f>SUMPRODUCT('[1]表三之二（需明确收支对象级次的录入表）'!D$7:D$80*(LEFT('[1]表三之二（需明确收支对象级次的录入表）'!$B$7:$B$80,LEN($H109))=$H109))+SUMPRODUCT('[1]表三之三（其它收支录入表）'!D$6:D$52*(LEFT('[1]表三之三（其它收支录入表）'!$B$6:$B$52,LEN($H109))=$H109))</f>
        <v>4761</v>
      </c>
      <c r="K109" s="27">
        <f>SUMPRODUCT('[1]表三之二（需明确收支对象级次的录入表）'!E$7:E$80*(LEFT('[1]表三之二（需明确收支对象级次的录入表）'!$B$7:$B$80,LEN($H109))=$H109))+SUMPRODUCT('[1]表三之三（其它收支录入表）'!E$6:E$52*(LEFT('[1]表三之三（其它收支录入表）'!$B$6:$B$52,LEN($H109))=$H109))</f>
        <v>4761</v>
      </c>
      <c r="L109" s="27">
        <f>SUMPRODUCT('[1]表三之二（需明确收支对象级次的录入表）'!I$7:I$80*(LEFT('[1]表三之二（需明确收支对象级次的录入表）'!$B$7:$B$80,LEN($H109))=$H109))+SUMPRODUCT('[1]表三之三（其它收支录入表）'!F$6:F$52*(LEFT('[1]表三之三（其它收支录入表）'!$B$6:$B$52,LEN($H109))=$H109))</f>
        <v>4500</v>
      </c>
      <c r="M109" s="29">
        <f t="shared" si="13"/>
        <v>0.945179584120983</v>
      </c>
      <c r="N109" s="29">
        <f t="shared" si="14"/>
        <v>0.945179584120983</v>
      </c>
    </row>
    <row r="110" spans="1:14" ht="15">
      <c r="A110" s="23"/>
      <c r="B110" s="24"/>
      <c r="C110" s="30"/>
      <c r="D110" s="31"/>
      <c r="E110" s="31"/>
      <c r="F110" s="37"/>
      <c r="G110" s="37"/>
      <c r="H110" s="23"/>
      <c r="I110" s="19"/>
      <c r="J110" s="30"/>
      <c r="K110" s="31"/>
      <c r="L110" s="31"/>
      <c r="M110" s="32"/>
      <c r="N110" s="32"/>
    </row>
    <row r="111" spans="1:14" ht="15">
      <c r="A111" s="23"/>
      <c r="B111" s="24"/>
      <c r="C111" s="30"/>
      <c r="D111" s="31"/>
      <c r="E111" s="31"/>
      <c r="F111" s="37"/>
      <c r="G111" s="37"/>
      <c r="H111" s="23"/>
      <c r="I111" s="19"/>
      <c r="J111" s="30"/>
      <c r="K111" s="31"/>
      <c r="L111" s="31"/>
      <c r="M111" s="32"/>
      <c r="N111" s="32"/>
    </row>
    <row r="112" spans="1:14" ht="15">
      <c r="A112" s="19"/>
      <c r="B112" s="20" t="s">
        <v>70</v>
      </c>
      <c r="C112" s="25">
        <f>SUM(C7,C8,C103)</f>
        <v>236624</v>
      </c>
      <c r="D112" s="21">
        <f>SUM(D7,D8,D103)</f>
        <v>253346</v>
      </c>
      <c r="E112" s="21">
        <f>SUM(E7,E8,E103)</f>
        <v>223454</v>
      </c>
      <c r="F112" s="22">
        <f>_xlfn.IFERROR($E112/C112,"")</f>
        <v>0.9443420785719115</v>
      </c>
      <c r="G112" s="22">
        <f>_xlfn.IFERROR($E112/D112,"")</f>
        <v>0.8820111625997648</v>
      </c>
      <c r="H112" s="19"/>
      <c r="I112" s="20" t="s">
        <v>71</v>
      </c>
      <c r="J112" s="25">
        <f aca="true" t="shared" si="15" ref="J112:L112">SUM(J7:J8,J104)</f>
        <v>236624</v>
      </c>
      <c r="K112" s="21">
        <f t="shared" si="15"/>
        <v>253346</v>
      </c>
      <c r="L112" s="21">
        <f t="shared" si="15"/>
        <v>223454</v>
      </c>
      <c r="M112" s="29">
        <f>_xlfn.IFERROR($L112/J112,"")</f>
        <v>0.9443420785719115</v>
      </c>
      <c r="N112" s="29">
        <f>_xlfn.IFERROR($L112/K112,"")</f>
        <v>0.8820111625997648</v>
      </c>
    </row>
  </sheetData>
  <sheetProtection/>
  <protectedRanges>
    <protectedRange sqref="F31:F55" name="区域1"/>
  </protectedRanges>
  <mergeCells count="13">
    <mergeCell ref="B2:N2"/>
    <mergeCell ref="A4:G4"/>
    <mergeCell ref="H4:N4"/>
    <mergeCell ref="E5:G5"/>
    <mergeCell ref="L5:N5"/>
    <mergeCell ref="A5:A6"/>
    <mergeCell ref="B5:B6"/>
    <mergeCell ref="C5:C6"/>
    <mergeCell ref="D5:D6"/>
    <mergeCell ref="H5:H6"/>
    <mergeCell ref="I5:I6"/>
    <mergeCell ref="J5:J6"/>
    <mergeCell ref="K5:K6"/>
  </mergeCells>
  <conditionalFormatting sqref="A2:A105">
    <cfRule type="expression" priority="1" dxfId="0" stopIfTrue="1">
      <formula>AND(COUNTIF($A$2:$A$105,A2)&gt;1,NOT(ISBLANK(A2)))</formula>
    </cfRule>
  </conditionalFormatting>
  <printOptions horizontalCentered="1"/>
  <pageMargins left="0.47" right="0.47" top="0.2" bottom="0.07" header="0.31" footer="0.31"/>
  <pageSetup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SheetLayoutView="100" workbookViewId="0" topLeftCell="A1">
      <selection activeCell="D22" sqref="D22"/>
    </sheetView>
  </sheetViews>
  <sheetFormatPr defaultColWidth="9.00390625" defaultRowHeight="19.5" customHeight="1"/>
  <cols>
    <col min="1" max="1" width="26.125" style="3" customWidth="1"/>
    <col min="2" max="2" width="12.125" style="3" customWidth="1"/>
    <col min="3" max="3" width="13.25390625" style="3" customWidth="1"/>
    <col min="4" max="4" width="31.375" style="3" customWidth="1"/>
    <col min="5" max="5" width="12.25390625" style="4" customWidth="1"/>
    <col min="6" max="6" width="13.50390625" style="155" customWidth="1"/>
    <col min="7" max="16384" width="9.00390625" style="3" customWidth="1"/>
  </cols>
  <sheetData>
    <row r="1" spans="1:6" s="4" customFormat="1" ht="19.5" customHeight="1">
      <c r="A1" s="5" t="s">
        <v>72</v>
      </c>
      <c r="B1" s="156"/>
      <c r="C1" s="156"/>
      <c r="D1" s="3"/>
      <c r="F1" s="155"/>
    </row>
    <row r="2" spans="1:6" s="152" customFormat="1" ht="27" customHeight="1">
      <c r="A2" s="157" t="s">
        <v>73</v>
      </c>
      <c r="B2" s="157"/>
      <c r="C2" s="158"/>
      <c r="D2" s="157"/>
      <c r="E2" s="159"/>
      <c r="F2" s="160"/>
    </row>
    <row r="3" spans="1:6" s="4" customFormat="1" ht="19.5" customHeight="1">
      <c r="A3" s="161"/>
      <c r="B3" s="161"/>
      <c r="C3" s="162"/>
      <c r="D3" s="163"/>
      <c r="E3" s="164"/>
      <c r="F3" s="165" t="s">
        <v>2</v>
      </c>
    </row>
    <row r="4" spans="1:6" s="153" customFormat="1" ht="33.75" customHeight="1">
      <c r="A4" s="166" t="s">
        <v>3</v>
      </c>
      <c r="B4" s="166" t="s">
        <v>74</v>
      </c>
      <c r="C4" s="166" t="s">
        <v>75</v>
      </c>
      <c r="D4" s="166" t="s">
        <v>3</v>
      </c>
      <c r="E4" s="166" t="s">
        <v>76</v>
      </c>
      <c r="F4" s="166" t="s">
        <v>77</v>
      </c>
    </row>
    <row r="5" spans="1:6" s="154" customFormat="1" ht="15.75" customHeight="1">
      <c r="A5" s="167" t="s">
        <v>78</v>
      </c>
      <c r="B5" s="168">
        <v>77218</v>
      </c>
      <c r="C5" s="169">
        <v>67552</v>
      </c>
      <c r="D5" s="167" t="s">
        <v>79</v>
      </c>
      <c r="E5" s="170">
        <v>101987</v>
      </c>
      <c r="F5" s="170">
        <v>92941</v>
      </c>
    </row>
    <row r="6" spans="1:6" s="154" customFormat="1" ht="15.75" customHeight="1">
      <c r="A6" s="171" t="s">
        <v>56</v>
      </c>
      <c r="B6" s="168">
        <v>99817</v>
      </c>
      <c r="C6" s="172">
        <v>70025</v>
      </c>
      <c r="D6" s="167" t="s">
        <v>57</v>
      </c>
      <c r="E6" s="170">
        <v>98198</v>
      </c>
      <c r="F6" s="170">
        <v>100652</v>
      </c>
    </row>
    <row r="7" spans="1:6" s="154" customFormat="1" ht="15.75" customHeight="1">
      <c r="A7" s="171" t="s">
        <v>58</v>
      </c>
      <c r="B7" s="168">
        <v>13388</v>
      </c>
      <c r="C7" s="169">
        <v>13388</v>
      </c>
      <c r="D7" s="173" t="s">
        <v>80</v>
      </c>
      <c r="E7" s="174">
        <v>0</v>
      </c>
      <c r="F7" s="175">
        <v>15022</v>
      </c>
    </row>
    <row r="8" spans="1:6" s="154" customFormat="1" ht="15.75" customHeight="1">
      <c r="A8" s="176" t="s">
        <v>60</v>
      </c>
      <c r="B8" s="177">
        <v>79643</v>
      </c>
      <c r="C8" s="169">
        <v>56381</v>
      </c>
      <c r="D8" s="171" t="s">
        <v>59</v>
      </c>
      <c r="E8" s="178">
        <v>4761</v>
      </c>
      <c r="F8" s="170">
        <v>4500</v>
      </c>
    </row>
    <row r="9" spans="1:6" s="154" customFormat="1" ht="15.75" customHeight="1">
      <c r="A9" s="179" t="s">
        <v>62</v>
      </c>
      <c r="B9" s="177">
        <v>6786</v>
      </c>
      <c r="C9" s="169">
        <v>256</v>
      </c>
      <c r="D9" s="179" t="s">
        <v>61</v>
      </c>
      <c r="E9" s="170">
        <v>1408</v>
      </c>
      <c r="F9" s="170">
        <v>0</v>
      </c>
    </row>
    <row r="10" spans="1:6" s="154" customFormat="1" ht="15.75" customHeight="1">
      <c r="A10" s="179" t="s">
        <v>64</v>
      </c>
      <c r="B10" s="168">
        <v>14218</v>
      </c>
      <c r="C10" s="169">
        <v>15022</v>
      </c>
      <c r="D10" s="180" t="s">
        <v>63</v>
      </c>
      <c r="E10" s="181">
        <v>15022</v>
      </c>
      <c r="F10" s="170">
        <v>0</v>
      </c>
    </row>
    <row r="11" spans="1:6" s="154" customFormat="1" ht="15.75" customHeight="1">
      <c r="A11" s="176" t="s">
        <v>81</v>
      </c>
      <c r="B11" s="168">
        <v>17749</v>
      </c>
      <c r="C11" s="182">
        <v>56016</v>
      </c>
      <c r="D11" s="179" t="s">
        <v>65</v>
      </c>
      <c r="E11" s="170">
        <v>5768</v>
      </c>
      <c r="F11" s="175">
        <v>0</v>
      </c>
    </row>
    <row r="12" spans="1:6" s="154" customFormat="1" ht="15.75" customHeight="1">
      <c r="A12" s="176" t="s">
        <v>82</v>
      </c>
      <c r="B12" s="168">
        <v>0</v>
      </c>
      <c r="C12" s="182">
        <v>0</v>
      </c>
      <c r="D12" s="180" t="s">
        <v>83</v>
      </c>
      <c r="E12" s="183">
        <v>1810</v>
      </c>
      <c r="F12" s="183">
        <v>4428</v>
      </c>
    </row>
    <row r="13" spans="1:6" s="154" customFormat="1" ht="15.75" customHeight="1">
      <c r="A13" s="176" t="s">
        <v>67</v>
      </c>
      <c r="B13" s="168">
        <v>5800</v>
      </c>
      <c r="C13" s="182">
        <v>4500</v>
      </c>
      <c r="D13" s="171"/>
      <c r="E13" s="170"/>
      <c r="F13" s="175"/>
    </row>
    <row r="14" spans="1:6" s="154" customFormat="1" ht="15.75" customHeight="1">
      <c r="A14" s="176" t="s">
        <v>68</v>
      </c>
      <c r="B14" s="176">
        <v>13778</v>
      </c>
      <c r="C14" s="184">
        <v>5000</v>
      </c>
      <c r="D14" s="180"/>
      <c r="E14" s="183"/>
      <c r="F14" s="183"/>
    </row>
    <row r="15" spans="1:6" s="154" customFormat="1" ht="15.75" customHeight="1">
      <c r="A15" s="176" t="s">
        <v>69</v>
      </c>
      <c r="B15" s="176">
        <v>374</v>
      </c>
      <c r="C15" s="184">
        <v>0</v>
      </c>
      <c r="D15" s="184"/>
      <c r="E15" s="185"/>
      <c r="F15" s="186"/>
    </row>
    <row r="16" spans="1:6" s="154" customFormat="1" ht="15.75" customHeight="1">
      <c r="A16" s="176"/>
      <c r="B16" s="176"/>
      <c r="C16" s="187"/>
      <c r="D16" s="188"/>
      <c r="E16" s="189"/>
      <c r="F16" s="186"/>
    </row>
    <row r="17" spans="1:6" s="154" customFormat="1" ht="15.75" customHeight="1">
      <c r="A17" s="176"/>
      <c r="B17" s="176"/>
      <c r="C17" s="187"/>
      <c r="D17" s="176"/>
      <c r="E17" s="190"/>
      <c r="F17" s="186"/>
    </row>
    <row r="18" spans="1:6" s="154" customFormat="1" ht="15.75" customHeight="1">
      <c r="A18" s="191" t="s">
        <v>70</v>
      </c>
      <c r="B18" s="192">
        <f>B5+B6+B10+B13+B14+B15+B11</f>
        <v>228954</v>
      </c>
      <c r="C18" s="192">
        <f>C5+C6+C10+C13+C14+C11</f>
        <v>218115</v>
      </c>
      <c r="D18" s="191" t="s">
        <v>71</v>
      </c>
      <c r="E18" s="193">
        <f>SUM(E5:E17)</f>
        <v>228954</v>
      </c>
      <c r="F18" s="193">
        <f>SUM(F5:F17)</f>
        <v>217543</v>
      </c>
    </row>
    <row r="19" spans="1:6" s="4" customFormat="1" ht="19.5" customHeight="1">
      <c r="A19" s="3"/>
      <c r="B19" s="3"/>
      <c r="C19" s="3"/>
      <c r="D19" s="3"/>
      <c r="F19" s="155"/>
    </row>
    <row r="20" spans="1:6" s="4" customFormat="1" ht="19.5" customHeight="1">
      <c r="A20" s="3"/>
      <c r="B20" s="3"/>
      <c r="C20" s="3"/>
      <c r="D20" s="3"/>
      <c r="F20" s="155"/>
    </row>
    <row r="21" spans="1:6" s="4" customFormat="1" ht="19.5" customHeight="1">
      <c r="A21" s="3"/>
      <c r="B21" s="3"/>
      <c r="C21" s="3"/>
      <c r="D21" s="3"/>
      <c r="F21" s="155"/>
    </row>
    <row r="22" spans="1:6" s="4" customFormat="1" ht="19.5" customHeight="1">
      <c r="A22" s="3"/>
      <c r="B22" s="3"/>
      <c r="C22" s="3"/>
      <c r="D22" s="3"/>
      <c r="F22" s="155"/>
    </row>
    <row r="23" spans="1:6" s="4" customFormat="1" ht="19.5" customHeight="1">
      <c r="A23" s="3"/>
      <c r="B23" s="3"/>
      <c r="C23" s="3"/>
      <c r="D23" s="3"/>
      <c r="F23" s="155"/>
    </row>
    <row r="24" spans="1:6" s="4" customFormat="1" ht="19.5" customHeight="1">
      <c r="A24" s="3"/>
      <c r="B24" s="3"/>
      <c r="C24" s="3"/>
      <c r="D24" s="3"/>
      <c r="F24" s="155"/>
    </row>
    <row r="25" spans="1:6" s="4" customFormat="1" ht="19.5" customHeight="1">
      <c r="A25" s="3"/>
      <c r="B25" s="3"/>
      <c r="C25" s="3"/>
      <c r="D25" s="3"/>
      <c r="F25" s="155"/>
    </row>
    <row r="26" spans="1:6" s="4" customFormat="1" ht="19.5" customHeight="1">
      <c r="A26" s="3"/>
      <c r="B26" s="3"/>
      <c r="C26" s="3"/>
      <c r="D26" s="3"/>
      <c r="F26" s="155"/>
    </row>
    <row r="27" spans="1:6" s="4" customFormat="1" ht="19.5" customHeight="1">
      <c r="A27" s="3"/>
      <c r="B27" s="3"/>
      <c r="C27" s="3"/>
      <c r="D27" s="3"/>
      <c r="F27" s="155"/>
    </row>
    <row r="28" spans="1:6" s="4" customFormat="1" ht="19.5" customHeight="1">
      <c r="A28" s="3"/>
      <c r="B28" s="3"/>
      <c r="C28" s="3"/>
      <c r="D28" s="3"/>
      <c r="F28" s="155"/>
    </row>
    <row r="29" spans="1:6" s="4" customFormat="1" ht="19.5" customHeight="1">
      <c r="A29" s="3"/>
      <c r="B29" s="3"/>
      <c r="C29" s="3"/>
      <c r="D29" s="3"/>
      <c r="F29" s="155"/>
    </row>
    <row r="30" spans="1:6" s="4" customFormat="1" ht="19.5" customHeight="1">
      <c r="A30" s="3"/>
      <c r="B30" s="3"/>
      <c r="C30" s="3"/>
      <c r="D30" s="3"/>
      <c r="F30" s="155"/>
    </row>
    <row r="31" spans="1:6" s="4" customFormat="1" ht="19.5" customHeight="1">
      <c r="A31" s="3"/>
      <c r="B31" s="3"/>
      <c r="C31" s="3"/>
      <c r="D31" s="3"/>
      <c r="F31" s="155"/>
    </row>
  </sheetData>
  <sheetProtection/>
  <mergeCells count="1">
    <mergeCell ref="A2:F2"/>
  </mergeCells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9"/>
  <sheetViews>
    <sheetView showZeros="0" zoomScale="85" zoomScaleNormal="85" zoomScaleSheetLayoutView="100" workbookViewId="0" topLeftCell="A7">
      <selection activeCell="F23" sqref="F23"/>
    </sheetView>
  </sheetViews>
  <sheetFormatPr defaultColWidth="9.00390625" defaultRowHeight="14.25"/>
  <cols>
    <col min="1" max="1" width="34.50390625" style="129" customWidth="1"/>
    <col min="2" max="2" width="16.875" style="130" customWidth="1"/>
    <col min="3" max="3" width="17.375" style="42" customWidth="1"/>
    <col min="4" max="254" width="15.625" style="42" customWidth="1"/>
    <col min="255" max="16384" width="9.00390625" style="95" customWidth="1"/>
  </cols>
  <sheetData>
    <row r="1" spans="1:2" s="42" customFormat="1" ht="18" customHeight="1">
      <c r="A1" s="5" t="s">
        <v>84</v>
      </c>
      <c r="B1" s="130"/>
    </row>
    <row r="2" spans="1:4" s="92" customFormat="1" ht="31.5" customHeight="1">
      <c r="A2" s="131" t="s">
        <v>85</v>
      </c>
      <c r="B2" s="132"/>
      <c r="C2" s="96"/>
      <c r="D2" s="96"/>
    </row>
    <row r="3" spans="1:4" s="42" customFormat="1" ht="20.25" customHeight="1">
      <c r="A3" s="133"/>
      <c r="B3" s="130"/>
      <c r="D3" s="79" t="s">
        <v>2</v>
      </c>
    </row>
    <row r="4" spans="1:4" s="42" customFormat="1" ht="31.5" customHeight="1">
      <c r="A4" s="99" t="s">
        <v>3</v>
      </c>
      <c r="B4" s="134" t="s">
        <v>86</v>
      </c>
      <c r="C4" s="99" t="s">
        <v>87</v>
      </c>
      <c r="D4" s="99" t="s">
        <v>88</v>
      </c>
    </row>
    <row r="5" spans="1:256" s="127" customFormat="1" ht="19.5" customHeight="1">
      <c r="A5" s="135" t="s">
        <v>8</v>
      </c>
      <c r="B5" s="136">
        <v>51356</v>
      </c>
      <c r="C5" s="137">
        <v>66171</v>
      </c>
      <c r="D5" s="138">
        <f>C5/B5</f>
        <v>1.288476516862684</v>
      </c>
      <c r="IU5" s="151"/>
      <c r="IV5" s="151"/>
    </row>
    <row r="6" spans="1:4" s="42" customFormat="1" ht="19.5" customHeight="1">
      <c r="A6" s="139" t="s">
        <v>10</v>
      </c>
      <c r="B6" s="140">
        <v>18574</v>
      </c>
      <c r="C6" s="141">
        <v>24454</v>
      </c>
      <c r="D6" s="138">
        <f aca="true" t="shared" si="0" ref="D6:D29">C6/B6</f>
        <v>1.3165715516313126</v>
      </c>
    </row>
    <row r="7" spans="1:4" s="42" customFormat="1" ht="19.5" customHeight="1">
      <c r="A7" s="139" t="s">
        <v>12</v>
      </c>
      <c r="B7" s="142">
        <v>0</v>
      </c>
      <c r="C7" s="143">
        <v>0</v>
      </c>
      <c r="D7" s="144">
        <v>0</v>
      </c>
    </row>
    <row r="8" spans="1:4" s="42" customFormat="1" ht="19.5" customHeight="1">
      <c r="A8" s="139" t="s">
        <v>14</v>
      </c>
      <c r="B8" s="140">
        <v>5194</v>
      </c>
      <c r="C8" s="141">
        <v>6702</v>
      </c>
      <c r="D8" s="138">
        <f t="shared" si="0"/>
        <v>1.2903350019252984</v>
      </c>
    </row>
    <row r="9" spans="1:4" s="42" customFormat="1" ht="19.5" customHeight="1">
      <c r="A9" s="139" t="s">
        <v>16</v>
      </c>
      <c r="B9" s="140">
        <v>6854</v>
      </c>
      <c r="C9" s="141">
        <v>8510</v>
      </c>
      <c r="D9" s="138">
        <f t="shared" si="0"/>
        <v>1.2416107382550337</v>
      </c>
    </row>
    <row r="10" spans="1:4" s="42" customFormat="1" ht="19.5" customHeight="1">
      <c r="A10" s="139" t="s">
        <v>18</v>
      </c>
      <c r="B10" s="140">
        <v>101</v>
      </c>
      <c r="C10" s="141">
        <v>131</v>
      </c>
      <c r="D10" s="138">
        <f t="shared" si="0"/>
        <v>1.297029702970297</v>
      </c>
    </row>
    <row r="11" spans="1:4" s="42" customFormat="1" ht="19.5" customHeight="1">
      <c r="A11" s="139" t="s">
        <v>20</v>
      </c>
      <c r="B11" s="140">
        <v>2107</v>
      </c>
      <c r="C11" s="141">
        <v>2797</v>
      </c>
      <c r="D11" s="138">
        <f t="shared" si="0"/>
        <v>1.3274798291409586</v>
      </c>
    </row>
    <row r="12" spans="1:4" s="42" customFormat="1" ht="19.5" customHeight="1">
      <c r="A12" s="139" t="s">
        <v>22</v>
      </c>
      <c r="B12" s="140">
        <v>2598</v>
      </c>
      <c r="C12" s="141">
        <v>3508</v>
      </c>
      <c r="D12" s="138">
        <f t="shared" si="0"/>
        <v>1.3502694380292533</v>
      </c>
    </row>
    <row r="13" spans="1:4" s="42" customFormat="1" ht="19.5" customHeight="1">
      <c r="A13" s="139" t="s">
        <v>24</v>
      </c>
      <c r="B13" s="140">
        <v>727</v>
      </c>
      <c r="C13" s="141">
        <v>963</v>
      </c>
      <c r="D13" s="138">
        <f t="shared" si="0"/>
        <v>1.3246217331499313</v>
      </c>
    </row>
    <row r="14" spans="1:4" s="42" customFormat="1" ht="19.5" customHeight="1">
      <c r="A14" s="139" t="s">
        <v>26</v>
      </c>
      <c r="B14" s="140">
        <v>2319</v>
      </c>
      <c r="C14" s="141">
        <v>3006</v>
      </c>
      <c r="D14" s="138">
        <f t="shared" si="0"/>
        <v>1.296248382923674</v>
      </c>
    </row>
    <row r="15" spans="1:4" s="42" customFormat="1" ht="19.5" customHeight="1">
      <c r="A15" s="139" t="s">
        <v>28</v>
      </c>
      <c r="B15" s="140">
        <v>7621</v>
      </c>
      <c r="C15" s="141">
        <v>9744</v>
      </c>
      <c r="D15" s="138">
        <f t="shared" si="0"/>
        <v>1.2785723658312558</v>
      </c>
    </row>
    <row r="16" spans="1:4" s="42" customFormat="1" ht="19.5" customHeight="1">
      <c r="A16" s="139" t="s">
        <v>30</v>
      </c>
      <c r="B16" s="140">
        <v>4871</v>
      </c>
      <c r="C16" s="141">
        <v>5857</v>
      </c>
      <c r="D16" s="138">
        <f t="shared" si="0"/>
        <v>1.2024225005132416</v>
      </c>
    </row>
    <row r="17" spans="1:4" s="42" customFormat="1" ht="19.5" customHeight="1">
      <c r="A17" s="139" t="s">
        <v>32</v>
      </c>
      <c r="B17" s="140">
        <v>379</v>
      </c>
      <c r="C17" s="141">
        <v>482</v>
      </c>
      <c r="D17" s="138">
        <f t="shared" si="0"/>
        <v>1.2717678100263852</v>
      </c>
    </row>
    <row r="18" spans="1:4" s="42" customFormat="1" ht="19.5" customHeight="1">
      <c r="A18" s="139" t="s">
        <v>34</v>
      </c>
      <c r="B18" s="140">
        <v>11</v>
      </c>
      <c r="C18" s="141">
        <v>15</v>
      </c>
      <c r="D18" s="138">
        <f t="shared" si="0"/>
        <v>1.3636363636363635</v>
      </c>
    </row>
    <row r="19" spans="1:4" s="42" customFormat="1" ht="19.5" customHeight="1">
      <c r="A19" s="139" t="s">
        <v>36</v>
      </c>
      <c r="B19" s="140">
        <v>1</v>
      </c>
      <c r="C19" s="141">
        <v>1</v>
      </c>
      <c r="D19" s="138">
        <f t="shared" si="0"/>
        <v>1</v>
      </c>
    </row>
    <row r="20" spans="1:4" s="42" customFormat="1" ht="19.5" customHeight="1">
      <c r="A20" s="135" t="s">
        <v>38</v>
      </c>
      <c r="B20" s="136">
        <v>25862</v>
      </c>
      <c r="C20" s="137">
        <v>1381</v>
      </c>
      <c r="D20" s="138">
        <f t="shared" si="0"/>
        <v>0.053398809063490836</v>
      </c>
    </row>
    <row r="21" spans="1:4" s="42" customFormat="1" ht="19.5" customHeight="1">
      <c r="A21" s="139" t="s">
        <v>40</v>
      </c>
      <c r="B21" s="140">
        <v>0</v>
      </c>
      <c r="C21" s="141">
        <v>0</v>
      </c>
      <c r="D21" s="138" t="e">
        <f t="shared" si="0"/>
        <v>#DIV/0!</v>
      </c>
    </row>
    <row r="22" spans="1:4" s="42" customFormat="1" ht="19.5" customHeight="1">
      <c r="A22" s="139" t="s">
        <v>42</v>
      </c>
      <c r="B22" s="140">
        <v>1226</v>
      </c>
      <c r="C22" s="141">
        <v>1029</v>
      </c>
      <c r="D22" s="138">
        <f t="shared" si="0"/>
        <v>0.8393148450244698</v>
      </c>
    </row>
    <row r="23" spans="1:4" s="93" customFormat="1" ht="19.5" customHeight="1">
      <c r="A23" s="139" t="s">
        <v>44</v>
      </c>
      <c r="B23" s="140">
        <v>22827</v>
      </c>
      <c r="C23" s="141">
        <v>164</v>
      </c>
      <c r="D23" s="138">
        <f t="shared" si="0"/>
        <v>0.007184474525780873</v>
      </c>
    </row>
    <row r="24" spans="1:256" s="128" customFormat="1" ht="21" customHeight="1">
      <c r="A24" s="145" t="s">
        <v>46</v>
      </c>
      <c r="B24" s="140">
        <v>1190</v>
      </c>
      <c r="C24" s="141">
        <v>0</v>
      </c>
      <c r="D24" s="144">
        <v>0</v>
      </c>
      <c r="E24" s="127"/>
      <c r="F24" s="127"/>
      <c r="G24" s="128" t="s">
        <v>89</v>
      </c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127"/>
      <c r="FL24" s="127"/>
      <c r="FM24" s="127"/>
      <c r="FN24" s="127"/>
      <c r="FO24" s="127"/>
      <c r="FP24" s="127"/>
      <c r="FQ24" s="127"/>
      <c r="FR24" s="127"/>
      <c r="FS24" s="127"/>
      <c r="FT24" s="127"/>
      <c r="FU24" s="127"/>
      <c r="FV24" s="127"/>
      <c r="FW24" s="127"/>
      <c r="FX24" s="127"/>
      <c r="FY24" s="127"/>
      <c r="FZ24" s="127"/>
      <c r="GA24" s="127"/>
      <c r="GB24" s="127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7"/>
      <c r="GP24" s="127"/>
      <c r="GQ24" s="127"/>
      <c r="GR24" s="127"/>
      <c r="GS24" s="127"/>
      <c r="GT24" s="127"/>
      <c r="GU24" s="127"/>
      <c r="GV24" s="127"/>
      <c r="GW24" s="127"/>
      <c r="GX24" s="127"/>
      <c r="GY24" s="127"/>
      <c r="GZ24" s="127"/>
      <c r="HA24" s="127"/>
      <c r="HB24" s="127"/>
      <c r="HC24" s="127"/>
      <c r="HD24" s="127"/>
      <c r="HE24" s="127"/>
      <c r="HF24" s="127"/>
      <c r="HG24" s="127"/>
      <c r="HH24" s="127"/>
      <c r="HI24" s="127"/>
      <c r="HJ24" s="127"/>
      <c r="HK24" s="127"/>
      <c r="HL24" s="127"/>
      <c r="HM24" s="127"/>
      <c r="HN24" s="127"/>
      <c r="HO24" s="127"/>
      <c r="HP24" s="127"/>
      <c r="HQ24" s="127"/>
      <c r="HR24" s="127"/>
      <c r="HS24" s="127"/>
      <c r="HT24" s="127"/>
      <c r="HU24" s="127"/>
      <c r="HV24" s="127"/>
      <c r="HW24" s="127"/>
      <c r="HX24" s="127"/>
      <c r="HY24" s="127"/>
      <c r="HZ24" s="127"/>
      <c r="IA24" s="127"/>
      <c r="IB24" s="127"/>
      <c r="IC24" s="127"/>
      <c r="ID24" s="127"/>
      <c r="IE24" s="127"/>
      <c r="IF24" s="127"/>
      <c r="IG24" s="127"/>
      <c r="IH24" s="127"/>
      <c r="II24" s="127"/>
      <c r="IJ24" s="127"/>
      <c r="IK24" s="127"/>
      <c r="IL24" s="127"/>
      <c r="IM24" s="127"/>
      <c r="IN24" s="127"/>
      <c r="IO24" s="127"/>
      <c r="IP24" s="127"/>
      <c r="IQ24" s="127"/>
      <c r="IR24" s="127"/>
      <c r="IS24" s="127"/>
      <c r="IT24" s="127"/>
      <c r="IU24" s="151"/>
      <c r="IV24" s="151"/>
    </row>
    <row r="25" spans="1:4" s="93" customFormat="1" ht="19.5" customHeight="1">
      <c r="A25" s="139" t="s">
        <v>48</v>
      </c>
      <c r="B25" s="140">
        <v>583</v>
      </c>
      <c r="C25" s="141">
        <v>151</v>
      </c>
      <c r="D25" s="138">
        <f t="shared" si="0"/>
        <v>0.25900514579759865</v>
      </c>
    </row>
    <row r="26" spans="1:4" s="93" customFormat="1" ht="19.5" customHeight="1">
      <c r="A26" s="139" t="s">
        <v>50</v>
      </c>
      <c r="B26" s="146">
        <v>36</v>
      </c>
      <c r="C26" s="141">
        <v>36</v>
      </c>
      <c r="D26" s="138">
        <f t="shared" si="0"/>
        <v>1</v>
      </c>
    </row>
    <row r="27" spans="1:4" s="42" customFormat="1" ht="19.5" customHeight="1">
      <c r="A27" s="139" t="s">
        <v>52</v>
      </c>
      <c r="B27" s="147"/>
      <c r="C27" s="141"/>
      <c r="D27" s="144">
        <v>0</v>
      </c>
    </row>
    <row r="28" spans="1:4" s="42" customFormat="1" ht="19.5" customHeight="1">
      <c r="A28" s="148" t="s">
        <v>54</v>
      </c>
      <c r="B28" s="146"/>
      <c r="C28" s="141"/>
      <c r="D28" s="144">
        <v>0</v>
      </c>
    </row>
    <row r="29" spans="1:4" ht="21" customHeight="1">
      <c r="A29" s="108" t="s">
        <v>90</v>
      </c>
      <c r="B29" s="149">
        <f>B5+B20</f>
        <v>77218</v>
      </c>
      <c r="C29" s="150">
        <f>C5+C20</f>
        <v>67552</v>
      </c>
      <c r="D29" s="138">
        <f t="shared" si="0"/>
        <v>0.8748219327099899</v>
      </c>
    </row>
  </sheetData>
  <sheetProtection/>
  <mergeCells count="1">
    <mergeCell ref="A2:D2"/>
  </mergeCells>
  <printOptions horizontalCentered="1"/>
  <pageMargins left="0.47" right="0.47" top="0.2" bottom="0.08" header="0" footer="0"/>
  <pageSetup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="85" zoomScaleNormal="85" zoomScaleSheetLayoutView="100" workbookViewId="0" topLeftCell="A1">
      <selection activeCell="F20" sqref="F20"/>
    </sheetView>
  </sheetViews>
  <sheetFormatPr defaultColWidth="9.00390625" defaultRowHeight="14.25"/>
  <cols>
    <col min="1" max="1" width="26.00390625" style="42" customWidth="1"/>
    <col min="2" max="2" width="15.75390625" style="42" customWidth="1"/>
    <col min="3" max="3" width="15.50390625" style="42" customWidth="1"/>
    <col min="4" max="4" width="16.00390625" style="42" customWidth="1"/>
    <col min="5" max="5" width="16.125" style="42" customWidth="1"/>
    <col min="6" max="6" width="15.00390625" style="42" customWidth="1"/>
    <col min="7" max="7" width="14.875" style="42" customWidth="1"/>
    <col min="8" max="252" width="18.625" style="42" customWidth="1"/>
    <col min="253" max="16384" width="9.00390625" style="95" customWidth="1"/>
  </cols>
  <sheetData>
    <row r="1" spans="1:4" s="42" customFormat="1" ht="18" customHeight="1">
      <c r="A1" s="5" t="s">
        <v>91</v>
      </c>
      <c r="B1" s="92"/>
      <c r="C1" s="92"/>
      <c r="D1" s="92"/>
    </row>
    <row r="2" spans="1:7" s="92" customFormat="1" ht="37.5" customHeight="1">
      <c r="A2" s="113" t="s">
        <v>92</v>
      </c>
      <c r="B2" s="113"/>
      <c r="C2" s="113"/>
      <c r="D2" s="113"/>
      <c r="E2" s="113"/>
      <c r="F2" s="113"/>
      <c r="G2" s="113"/>
    </row>
    <row r="3" spans="1:6" s="42" customFormat="1" ht="20.25" customHeight="1">
      <c r="A3" s="92"/>
      <c r="B3" s="92"/>
      <c r="C3" s="92"/>
      <c r="D3" s="92"/>
      <c r="F3" s="79" t="s">
        <v>2</v>
      </c>
    </row>
    <row r="4" spans="1:6" s="111" customFormat="1" ht="51.75" customHeight="1">
      <c r="A4" s="114" t="s">
        <v>3</v>
      </c>
      <c r="B4" s="115" t="s">
        <v>93</v>
      </c>
      <c r="C4" s="115" t="s">
        <v>94</v>
      </c>
      <c r="D4" s="115" t="s">
        <v>86</v>
      </c>
      <c r="E4" s="116" t="s">
        <v>95</v>
      </c>
      <c r="F4" s="117" t="s">
        <v>96</v>
      </c>
    </row>
    <row r="5" spans="1:6" s="112" customFormat="1" ht="15">
      <c r="A5" s="102" t="s">
        <v>97</v>
      </c>
      <c r="B5" s="102">
        <v>29118</v>
      </c>
      <c r="C5" s="118">
        <v>26366</v>
      </c>
      <c r="D5" s="118">
        <v>26297</v>
      </c>
      <c r="E5" s="119">
        <v>28148</v>
      </c>
      <c r="F5" s="120">
        <f>E5/B5</f>
        <v>0.9666872724775053</v>
      </c>
    </row>
    <row r="6" spans="1:6" s="112" customFormat="1" ht="15">
      <c r="A6" s="105" t="s">
        <v>98</v>
      </c>
      <c r="B6" s="105">
        <v>0</v>
      </c>
      <c r="C6" s="105">
        <v>0</v>
      </c>
      <c r="D6" s="118">
        <v>0</v>
      </c>
      <c r="E6" s="104">
        <v>0</v>
      </c>
      <c r="F6" s="121">
        <v>0</v>
      </c>
    </row>
    <row r="7" spans="1:6" s="112" customFormat="1" ht="15">
      <c r="A7" s="102" t="s">
        <v>99</v>
      </c>
      <c r="B7" s="102">
        <v>189</v>
      </c>
      <c r="C7" s="102">
        <v>62</v>
      </c>
      <c r="D7" s="118">
        <v>62</v>
      </c>
      <c r="E7" s="104">
        <v>0</v>
      </c>
      <c r="F7" s="121">
        <v>0</v>
      </c>
    </row>
    <row r="8" spans="1:6" s="112" customFormat="1" ht="15">
      <c r="A8" s="102" t="s">
        <v>100</v>
      </c>
      <c r="B8" s="102">
        <v>657</v>
      </c>
      <c r="C8" s="102">
        <v>2091</v>
      </c>
      <c r="D8" s="118">
        <v>2082</v>
      </c>
      <c r="E8" s="119">
        <v>1523</v>
      </c>
      <c r="F8" s="120">
        <f aca="true" t="shared" si="0" ref="F6:F30">E8/B8</f>
        <v>2.3181126331811264</v>
      </c>
    </row>
    <row r="9" spans="1:6" s="112" customFormat="1" ht="15">
      <c r="A9" s="102" t="s">
        <v>101</v>
      </c>
      <c r="B9" s="102">
        <v>37331</v>
      </c>
      <c r="C9" s="102">
        <v>33300</v>
      </c>
      <c r="D9" s="118">
        <v>30350</v>
      </c>
      <c r="E9" s="119">
        <v>28400</v>
      </c>
      <c r="F9" s="120">
        <f t="shared" si="0"/>
        <v>0.7607618333288688</v>
      </c>
    </row>
    <row r="10" spans="1:6" s="112" customFormat="1" ht="15">
      <c r="A10" s="102" t="s">
        <v>102</v>
      </c>
      <c r="B10" s="102">
        <v>2031</v>
      </c>
      <c r="C10" s="102">
        <v>5937</v>
      </c>
      <c r="D10" s="118">
        <v>3787</v>
      </c>
      <c r="E10" s="119">
        <v>1024</v>
      </c>
      <c r="F10" s="120">
        <f t="shared" si="0"/>
        <v>0.5041851304775973</v>
      </c>
    </row>
    <row r="11" spans="1:6" s="112" customFormat="1" ht="15">
      <c r="A11" s="102" t="s">
        <v>103</v>
      </c>
      <c r="B11" s="122">
        <v>395</v>
      </c>
      <c r="C11" s="122">
        <v>482</v>
      </c>
      <c r="D11" s="123">
        <v>473</v>
      </c>
      <c r="E11" s="119">
        <v>110</v>
      </c>
      <c r="F11" s="120">
        <f t="shared" si="0"/>
        <v>0.27848101265822783</v>
      </c>
    </row>
    <row r="12" spans="1:6" s="112" customFormat="1" ht="15">
      <c r="A12" s="102" t="s">
        <v>104</v>
      </c>
      <c r="B12" s="122">
        <v>8626</v>
      </c>
      <c r="C12" s="122">
        <v>12039</v>
      </c>
      <c r="D12" s="123">
        <v>11239</v>
      </c>
      <c r="E12" s="119">
        <v>7949</v>
      </c>
      <c r="F12" s="120">
        <f t="shared" si="0"/>
        <v>0.9215163459309066</v>
      </c>
    </row>
    <row r="13" spans="1:6" s="112" customFormat="1" ht="15">
      <c r="A13" s="102" t="s">
        <v>105</v>
      </c>
      <c r="B13" s="122">
        <v>14354</v>
      </c>
      <c r="C13" s="122">
        <v>20415</v>
      </c>
      <c r="D13" s="123">
        <v>13441</v>
      </c>
      <c r="E13" s="119">
        <v>5761</v>
      </c>
      <c r="F13" s="120">
        <f t="shared" si="0"/>
        <v>0.40135153964051834</v>
      </c>
    </row>
    <row r="14" spans="1:6" s="112" customFormat="1" ht="15">
      <c r="A14" s="102" t="s">
        <v>106</v>
      </c>
      <c r="B14" s="122">
        <v>98</v>
      </c>
      <c r="C14" s="122">
        <v>849</v>
      </c>
      <c r="D14" s="123">
        <v>844</v>
      </c>
      <c r="E14" s="119">
        <v>296</v>
      </c>
      <c r="F14" s="120">
        <f t="shared" si="0"/>
        <v>3.020408163265306</v>
      </c>
    </row>
    <row r="15" spans="1:6" s="112" customFormat="1" ht="15">
      <c r="A15" s="102" t="s">
        <v>107</v>
      </c>
      <c r="B15" s="122">
        <v>9005</v>
      </c>
      <c r="C15" s="122">
        <v>6622</v>
      </c>
      <c r="D15" s="123">
        <v>5331</v>
      </c>
      <c r="E15" s="119">
        <v>4372</v>
      </c>
      <c r="F15" s="120">
        <f t="shared" si="0"/>
        <v>0.4855080510827318</v>
      </c>
    </row>
    <row r="16" spans="1:6" s="112" customFormat="1" ht="15">
      <c r="A16" s="102" t="s">
        <v>108</v>
      </c>
      <c r="B16" s="122">
        <v>816</v>
      </c>
      <c r="C16" s="122">
        <v>1705</v>
      </c>
      <c r="D16" s="123">
        <v>1688</v>
      </c>
      <c r="E16" s="119">
        <v>2203</v>
      </c>
      <c r="F16" s="120">
        <f t="shared" si="0"/>
        <v>2.6997549019607843</v>
      </c>
    </row>
    <row r="17" spans="1:6" s="112" customFormat="1" ht="15">
      <c r="A17" s="102" t="s">
        <v>109</v>
      </c>
      <c r="B17" s="122">
        <v>692</v>
      </c>
      <c r="C17" s="122">
        <v>790</v>
      </c>
      <c r="D17" s="123">
        <v>640</v>
      </c>
      <c r="E17" s="119">
        <v>569</v>
      </c>
      <c r="F17" s="120">
        <f t="shared" si="0"/>
        <v>0.8222543352601156</v>
      </c>
    </row>
    <row r="18" spans="1:6" s="112" customFormat="1" ht="15">
      <c r="A18" s="102" t="s">
        <v>110</v>
      </c>
      <c r="B18" s="124">
        <v>141</v>
      </c>
      <c r="C18" s="123">
        <v>530</v>
      </c>
      <c r="D18" s="123">
        <v>361</v>
      </c>
      <c r="E18" s="104">
        <v>0</v>
      </c>
      <c r="F18" s="120">
        <f t="shared" si="0"/>
        <v>0</v>
      </c>
    </row>
    <row r="19" spans="1:6" s="112" customFormat="1" ht="15">
      <c r="A19" s="102" t="s">
        <v>111</v>
      </c>
      <c r="B19" s="122">
        <v>452</v>
      </c>
      <c r="C19" s="123">
        <v>481</v>
      </c>
      <c r="D19" s="123">
        <v>273</v>
      </c>
      <c r="E19" s="104">
        <v>0</v>
      </c>
      <c r="F19" s="120">
        <f t="shared" si="0"/>
        <v>0</v>
      </c>
    </row>
    <row r="20" spans="1:6" s="112" customFormat="1" ht="15">
      <c r="A20" s="102" t="s">
        <v>112</v>
      </c>
      <c r="B20" s="122">
        <v>229</v>
      </c>
      <c r="C20" s="123">
        <v>259</v>
      </c>
      <c r="D20" s="123">
        <v>247</v>
      </c>
      <c r="E20" s="104">
        <v>185</v>
      </c>
      <c r="F20" s="120">
        <f t="shared" si="0"/>
        <v>0.8078602620087336</v>
      </c>
    </row>
    <row r="21" spans="1:6" s="112" customFormat="1" ht="15">
      <c r="A21" s="102" t="s">
        <v>113</v>
      </c>
      <c r="B21" s="124">
        <v>0</v>
      </c>
      <c r="C21" s="123">
        <v>0</v>
      </c>
      <c r="D21" s="124">
        <v>0</v>
      </c>
      <c r="E21" s="104">
        <v>0</v>
      </c>
      <c r="F21" s="121">
        <v>0</v>
      </c>
    </row>
    <row r="22" spans="1:6" s="112" customFormat="1" ht="15">
      <c r="A22" s="102" t="s">
        <v>114</v>
      </c>
      <c r="B22" s="122">
        <v>0</v>
      </c>
      <c r="C22" s="124">
        <v>0</v>
      </c>
      <c r="D22" s="124">
        <v>0</v>
      </c>
      <c r="E22" s="104">
        <v>0</v>
      </c>
      <c r="F22" s="121">
        <v>0</v>
      </c>
    </row>
    <row r="23" spans="1:6" s="112" customFormat="1" ht="15">
      <c r="A23" s="102" t="s">
        <v>115</v>
      </c>
      <c r="B23" s="122">
        <v>9763</v>
      </c>
      <c r="C23" s="124">
        <v>12470</v>
      </c>
      <c r="D23" s="124">
        <v>2623</v>
      </c>
      <c r="E23" s="104">
        <v>0</v>
      </c>
      <c r="F23" s="121">
        <v>0</v>
      </c>
    </row>
    <row r="24" spans="1:6" s="112" customFormat="1" ht="15">
      <c r="A24" s="102" t="s">
        <v>116</v>
      </c>
      <c r="B24" s="124">
        <v>0</v>
      </c>
      <c r="C24" s="123">
        <v>0</v>
      </c>
      <c r="D24" s="122">
        <v>0</v>
      </c>
      <c r="E24" s="104">
        <v>0</v>
      </c>
      <c r="F24" s="121">
        <v>0</v>
      </c>
    </row>
    <row r="25" spans="1:6" s="112" customFormat="1" ht="15">
      <c r="A25" s="102" t="s">
        <v>117</v>
      </c>
      <c r="B25" s="122">
        <v>871</v>
      </c>
      <c r="C25" s="123">
        <v>579</v>
      </c>
      <c r="D25" s="122">
        <v>532</v>
      </c>
      <c r="E25" s="104">
        <v>399</v>
      </c>
      <c r="F25" s="120">
        <f t="shared" si="0"/>
        <v>0.4580941446613088</v>
      </c>
    </row>
    <row r="26" spans="1:6" s="112" customFormat="1" ht="15">
      <c r="A26" s="102" t="s">
        <v>118</v>
      </c>
      <c r="B26" s="122">
        <v>1589</v>
      </c>
      <c r="C26" s="125">
        <v>0</v>
      </c>
      <c r="D26" s="122">
        <v>0</v>
      </c>
      <c r="E26" s="106">
        <v>1400</v>
      </c>
      <c r="F26" s="120">
        <f t="shared" si="0"/>
        <v>0.8810572687224669</v>
      </c>
    </row>
    <row r="27" spans="1:6" s="112" customFormat="1" ht="15">
      <c r="A27" s="102" t="s">
        <v>119</v>
      </c>
      <c r="B27" s="122">
        <v>1384</v>
      </c>
      <c r="C27" s="112">
        <v>1</v>
      </c>
      <c r="D27" s="125">
        <v>1</v>
      </c>
      <c r="E27" s="106">
        <v>6740</v>
      </c>
      <c r="F27" s="120">
        <f t="shared" si="0"/>
        <v>4.869942196531792</v>
      </c>
    </row>
    <row r="28" spans="1:6" s="112" customFormat="1" ht="15">
      <c r="A28" s="102" t="s">
        <v>120</v>
      </c>
      <c r="B28" s="122">
        <v>2838</v>
      </c>
      <c r="C28" s="125">
        <v>0</v>
      </c>
      <c r="D28" s="122">
        <v>1716</v>
      </c>
      <c r="E28" s="106">
        <v>3862</v>
      </c>
      <c r="F28" s="120">
        <f t="shared" si="0"/>
        <v>1.3608174770965469</v>
      </c>
    </row>
    <row r="29" spans="1:6" s="112" customFormat="1" ht="15">
      <c r="A29" s="108" t="s">
        <v>121</v>
      </c>
      <c r="B29" s="126">
        <f>SUM(B5:B28)</f>
        <v>120579</v>
      </c>
      <c r="C29" s="126">
        <f>SUM(C5:C28)</f>
        <v>124978</v>
      </c>
      <c r="D29" s="126">
        <f>SUM(D5:D28)</f>
        <v>101987</v>
      </c>
      <c r="E29" s="110">
        <f>SUM(E5:E28)</f>
        <v>92941</v>
      </c>
      <c r="F29" s="120">
        <f t="shared" si="0"/>
        <v>0.7707892750810672</v>
      </c>
    </row>
    <row r="30" s="42" customFormat="1" ht="19.5" customHeight="1"/>
    <row r="31" s="42" customFormat="1" ht="19.5" customHeight="1"/>
    <row r="32" s="42" customFormat="1" ht="15"/>
    <row r="33" s="42" customFormat="1" ht="15"/>
  </sheetData>
  <sheetProtection/>
  <protectedRanges>
    <protectedRange sqref="E58:E62" name="区域2_1_1"/>
    <protectedRange sqref="A38:A42" name="区域2_1"/>
    <protectedRange sqref="B44:B48" name="区域2_1_2"/>
    <protectedRange sqref="D50:D54" name="区域2_1_3"/>
    <protectedRange sqref="G56:G60" name="区域2_1_4"/>
    <protectedRange sqref="K62:K66" name="区域2_1_5"/>
    <protectedRange sqref="P68:P72" name="区域2_1_6"/>
    <protectedRange sqref="V74:V78" name="区域2_1_7"/>
    <protectedRange sqref="AC80:AC84" name="区域2_1_8"/>
    <protectedRange sqref="AK86:AK90" name="区域2_1_9"/>
    <protectedRange sqref="AT92:AT96" name="区域2_1_10"/>
    <protectedRange sqref="BD98:BD102" name="区域2_1_11"/>
    <protectedRange sqref="BO104:BO108" name="区域2_1_12"/>
    <protectedRange sqref="CA110:CA114" name="区域2_1_13"/>
    <protectedRange sqref="CN116:CN120" name="区域2_1_14"/>
    <protectedRange sqref="DB122:DB126" name="区域2_1_15"/>
    <protectedRange sqref="DQ128:DQ132" name="区域2_1_16"/>
    <protectedRange sqref="EG134:EG138" name="区域2_1_17"/>
    <protectedRange sqref="EX140:EX144" name="区域2_1_18"/>
    <protectedRange sqref="FP146:FP150" name="区域2_1_19"/>
    <protectedRange sqref="GI152:GI156" name="区域2_1_20"/>
    <protectedRange sqref="HC158:HC162" name="区域2_1_21"/>
    <protectedRange sqref="HX164:HX168" name="区域2_1_22"/>
    <protectedRange sqref="IT170:IT174" name="区域2_1_23"/>
    <protectedRange sqref="F58:F62" name="区域2_1_1_1"/>
    <protectedRange sqref="B11:B15" name="区域2_1_24"/>
  </protectedRanges>
  <mergeCells count="1">
    <mergeCell ref="A2:G2"/>
  </mergeCells>
  <printOptions/>
  <pageMargins left="0.7513888888888889" right="0.7513888888888889" top="0.40902777777777777" bottom="1" header="0.5118055555555555" footer="0.5118055555555555"/>
  <pageSetup fitToHeight="1" fitToWidth="1" horizontalDpi="600" verticalDpi="600" orientation="landscape" paperSize="9" scale="96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zoomScale="85" zoomScaleNormal="85" zoomScaleSheetLayoutView="100" workbookViewId="0" topLeftCell="A1">
      <selection activeCell="G22" sqref="G22"/>
    </sheetView>
  </sheetViews>
  <sheetFormatPr defaultColWidth="9.00390625" defaultRowHeight="14.25"/>
  <cols>
    <col min="1" max="1" width="29.50390625" style="42" customWidth="1"/>
    <col min="2" max="2" width="15.625" style="42" customWidth="1"/>
    <col min="3" max="3" width="16.50390625" style="42" customWidth="1"/>
    <col min="4" max="4" width="16.50390625" style="94" customWidth="1"/>
    <col min="5" max="251" width="18.625" style="42" customWidth="1"/>
    <col min="252" max="16384" width="9.00390625" style="95" customWidth="1"/>
  </cols>
  <sheetData>
    <row r="1" spans="1:4" s="42" customFormat="1" ht="18" customHeight="1">
      <c r="A1" s="5" t="s">
        <v>122</v>
      </c>
      <c r="B1" s="92"/>
      <c r="D1" s="94"/>
    </row>
    <row r="2" spans="1:4" s="92" customFormat="1" ht="27" customHeight="1">
      <c r="A2" s="96" t="s">
        <v>123</v>
      </c>
      <c r="B2" s="96"/>
      <c r="C2" s="96"/>
      <c r="D2" s="97"/>
    </row>
    <row r="3" spans="1:4" s="42" customFormat="1" ht="20.25" customHeight="1">
      <c r="A3" s="92"/>
      <c r="B3" s="92"/>
      <c r="D3" s="79" t="s">
        <v>2</v>
      </c>
    </row>
    <row r="4" spans="1:4" s="42" customFormat="1" ht="31.5" customHeight="1">
      <c r="A4" s="98" t="s">
        <v>3</v>
      </c>
      <c r="B4" s="99" t="s">
        <v>121</v>
      </c>
      <c r="C4" s="100" t="s">
        <v>124</v>
      </c>
      <c r="D4" s="101" t="s">
        <v>125</v>
      </c>
    </row>
    <row r="5" spans="1:4" s="42" customFormat="1" ht="19.5" customHeight="1">
      <c r="A5" s="102" t="s">
        <v>97</v>
      </c>
      <c r="B5" s="103">
        <f>C5+D5</f>
        <v>28429</v>
      </c>
      <c r="C5" s="104">
        <v>28148</v>
      </c>
      <c r="D5" s="103">
        <v>281</v>
      </c>
    </row>
    <row r="6" spans="1:4" s="42" customFormat="1" ht="19.5" customHeight="1">
      <c r="A6" s="105" t="s">
        <v>98</v>
      </c>
      <c r="B6" s="103">
        <f aca="true" t="shared" si="0" ref="B6:B30">C6+D6</f>
        <v>0</v>
      </c>
      <c r="C6" s="104">
        <v>0</v>
      </c>
      <c r="D6" s="104">
        <v>0</v>
      </c>
    </row>
    <row r="7" spans="1:4" s="42" customFormat="1" ht="19.5" customHeight="1">
      <c r="A7" s="102" t="s">
        <v>99</v>
      </c>
      <c r="B7" s="103">
        <f t="shared" si="0"/>
        <v>0</v>
      </c>
      <c r="C7" s="104">
        <v>0</v>
      </c>
      <c r="D7" s="104">
        <v>0</v>
      </c>
    </row>
    <row r="8" spans="1:4" s="42" customFormat="1" ht="21" customHeight="1">
      <c r="A8" s="102" t="s">
        <v>100</v>
      </c>
      <c r="B8" s="103">
        <f t="shared" si="0"/>
        <v>1824</v>
      </c>
      <c r="C8" s="104">
        <v>1523</v>
      </c>
      <c r="D8" s="104">
        <v>301</v>
      </c>
    </row>
    <row r="9" spans="1:4" s="42" customFormat="1" ht="19.5" customHeight="1">
      <c r="A9" s="102" t="s">
        <v>101</v>
      </c>
      <c r="B9" s="103">
        <f t="shared" si="0"/>
        <v>32832</v>
      </c>
      <c r="C9" s="104">
        <v>28400</v>
      </c>
      <c r="D9" s="104">
        <v>4432</v>
      </c>
    </row>
    <row r="10" spans="1:4" s="42" customFormat="1" ht="19.5" customHeight="1">
      <c r="A10" s="102" t="s">
        <v>102</v>
      </c>
      <c r="B10" s="103">
        <f t="shared" si="0"/>
        <v>2481</v>
      </c>
      <c r="C10" s="104">
        <v>1024</v>
      </c>
      <c r="D10" s="104">
        <v>1457</v>
      </c>
    </row>
    <row r="11" spans="1:4" s="42" customFormat="1" ht="19.5" customHeight="1">
      <c r="A11" s="102" t="s">
        <v>103</v>
      </c>
      <c r="B11" s="103">
        <f t="shared" si="0"/>
        <v>303</v>
      </c>
      <c r="C11" s="104">
        <v>110</v>
      </c>
      <c r="D11" s="104">
        <v>193</v>
      </c>
    </row>
    <row r="12" spans="1:4" s="42" customFormat="1" ht="19.5" customHeight="1">
      <c r="A12" s="102" t="s">
        <v>104</v>
      </c>
      <c r="B12" s="103">
        <f t="shared" si="0"/>
        <v>8675</v>
      </c>
      <c r="C12" s="104">
        <v>7949</v>
      </c>
      <c r="D12" s="104">
        <v>726</v>
      </c>
    </row>
    <row r="13" spans="1:4" s="93" customFormat="1" ht="19.5" customHeight="1">
      <c r="A13" s="102" t="s">
        <v>105</v>
      </c>
      <c r="B13" s="103">
        <f t="shared" si="0"/>
        <v>8408</v>
      </c>
      <c r="C13" s="104">
        <v>5761</v>
      </c>
      <c r="D13" s="104">
        <v>2647</v>
      </c>
    </row>
    <row r="14" spans="1:4" s="93" customFormat="1" ht="19.5" customHeight="1">
      <c r="A14" s="102" t="s">
        <v>106</v>
      </c>
      <c r="B14" s="103">
        <f t="shared" si="0"/>
        <v>571</v>
      </c>
      <c r="C14" s="104">
        <v>296</v>
      </c>
      <c r="D14" s="104">
        <v>275</v>
      </c>
    </row>
    <row r="15" spans="1:4" s="93" customFormat="1" ht="19.5" customHeight="1">
      <c r="A15" s="102" t="s">
        <v>107</v>
      </c>
      <c r="B15" s="103">
        <f t="shared" si="0"/>
        <v>5427</v>
      </c>
      <c r="C15" s="104">
        <v>4372</v>
      </c>
      <c r="D15" s="104">
        <v>1055</v>
      </c>
    </row>
    <row r="16" spans="1:4" s="93" customFormat="1" ht="19.5" customHeight="1">
      <c r="A16" s="102" t="s">
        <v>108</v>
      </c>
      <c r="B16" s="103">
        <f t="shared" si="0"/>
        <v>2269</v>
      </c>
      <c r="C16" s="104">
        <v>2203</v>
      </c>
      <c r="D16" s="104">
        <v>66</v>
      </c>
    </row>
    <row r="17" spans="1:4" s="93" customFormat="1" ht="19.5" customHeight="1">
      <c r="A17" s="102" t="s">
        <v>109</v>
      </c>
      <c r="B17" s="103">
        <f t="shared" si="0"/>
        <v>625</v>
      </c>
      <c r="C17" s="104">
        <v>569</v>
      </c>
      <c r="D17" s="104">
        <v>56</v>
      </c>
    </row>
    <row r="18" spans="1:4" s="42" customFormat="1" ht="19.5" customHeight="1">
      <c r="A18" s="102" t="s">
        <v>110</v>
      </c>
      <c r="B18" s="103">
        <f t="shared" si="0"/>
        <v>168</v>
      </c>
      <c r="C18" s="104">
        <v>0</v>
      </c>
      <c r="D18" s="104">
        <v>168</v>
      </c>
    </row>
    <row r="19" spans="1:4" s="42" customFormat="1" ht="19.5" customHeight="1">
      <c r="A19" s="102" t="s">
        <v>111</v>
      </c>
      <c r="B19" s="103">
        <f t="shared" si="0"/>
        <v>49</v>
      </c>
      <c r="C19" s="104">
        <v>0</v>
      </c>
      <c r="D19" s="104">
        <v>49</v>
      </c>
    </row>
    <row r="20" spans="1:4" s="42" customFormat="1" ht="19.5" customHeight="1">
      <c r="A20" s="102" t="s">
        <v>112</v>
      </c>
      <c r="B20" s="103">
        <f t="shared" si="0"/>
        <v>185</v>
      </c>
      <c r="C20" s="104">
        <v>185</v>
      </c>
      <c r="D20" s="104">
        <v>0</v>
      </c>
    </row>
    <row r="21" spans="1:4" s="42" customFormat="1" ht="19.5" customHeight="1">
      <c r="A21" s="102" t="s">
        <v>113</v>
      </c>
      <c r="B21" s="103">
        <f t="shared" si="0"/>
        <v>0</v>
      </c>
      <c r="C21" s="104">
        <v>0</v>
      </c>
      <c r="D21" s="104">
        <v>0</v>
      </c>
    </row>
    <row r="22" spans="1:4" s="42" customFormat="1" ht="19.5" customHeight="1">
      <c r="A22" s="102" t="s">
        <v>114</v>
      </c>
      <c r="B22" s="103">
        <f t="shared" si="0"/>
        <v>0</v>
      </c>
      <c r="C22" s="104">
        <v>0</v>
      </c>
      <c r="D22" s="104">
        <v>0</v>
      </c>
    </row>
    <row r="23" spans="1:4" s="42" customFormat="1" ht="19.5" customHeight="1">
      <c r="A23" s="102" t="s">
        <v>115</v>
      </c>
      <c r="B23" s="103">
        <f t="shared" si="0"/>
        <v>3316</v>
      </c>
      <c r="C23" s="104">
        <v>0</v>
      </c>
      <c r="D23" s="104">
        <v>3316</v>
      </c>
    </row>
    <row r="24" spans="1:4" s="42" customFormat="1" ht="19.5" customHeight="1">
      <c r="A24" s="102" t="s">
        <v>116</v>
      </c>
      <c r="B24" s="103">
        <f t="shared" si="0"/>
        <v>0</v>
      </c>
      <c r="C24" s="104">
        <v>0</v>
      </c>
      <c r="D24" s="104">
        <v>0</v>
      </c>
    </row>
    <row r="25" spans="1:4" s="42" customFormat="1" ht="18.75" customHeight="1">
      <c r="A25" s="102" t="s">
        <v>117</v>
      </c>
      <c r="B25" s="103">
        <f t="shared" si="0"/>
        <v>399</v>
      </c>
      <c r="C25" s="104">
        <v>399</v>
      </c>
      <c r="D25" s="104">
        <v>0</v>
      </c>
    </row>
    <row r="26" spans="1:4" s="42" customFormat="1" ht="19.5" customHeight="1">
      <c r="A26" s="102" t="s">
        <v>118</v>
      </c>
      <c r="B26" s="103">
        <f t="shared" si="0"/>
        <v>1400</v>
      </c>
      <c r="C26" s="106">
        <v>1400</v>
      </c>
      <c r="D26" s="104">
        <v>0</v>
      </c>
    </row>
    <row r="27" spans="1:4" s="42" customFormat="1" ht="19.5" customHeight="1">
      <c r="A27" s="102" t="s">
        <v>119</v>
      </c>
      <c r="B27" s="103">
        <f t="shared" si="0"/>
        <v>6740</v>
      </c>
      <c r="C27" s="106">
        <v>6740</v>
      </c>
      <c r="D27" s="104">
        <v>0</v>
      </c>
    </row>
    <row r="28" spans="1:4" s="42" customFormat="1" ht="19.5" customHeight="1">
      <c r="A28" s="102" t="s">
        <v>120</v>
      </c>
      <c r="B28" s="103">
        <f t="shared" si="0"/>
        <v>3862</v>
      </c>
      <c r="C28" s="106">
        <v>3862</v>
      </c>
      <c r="D28" s="104">
        <v>0</v>
      </c>
    </row>
    <row r="29" spans="1:4" s="42" customFormat="1" ht="19.5" customHeight="1">
      <c r="A29" s="102"/>
      <c r="B29" s="103">
        <f t="shared" si="0"/>
        <v>0</v>
      </c>
      <c r="C29" s="107"/>
      <c r="D29" s="104">
        <v>0</v>
      </c>
    </row>
    <row r="30" spans="1:4" ht="15">
      <c r="A30" s="108" t="s">
        <v>121</v>
      </c>
      <c r="B30" s="109">
        <f t="shared" si="0"/>
        <v>107963</v>
      </c>
      <c r="C30" s="110">
        <f>SUM(C5:C29)</f>
        <v>92941</v>
      </c>
      <c r="D30" s="110">
        <v>15022</v>
      </c>
    </row>
  </sheetData>
  <sheetProtection/>
  <mergeCells count="1">
    <mergeCell ref="A2:D2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227"/>
  <sheetViews>
    <sheetView zoomScaleSheetLayoutView="100" workbookViewId="0" topLeftCell="A1">
      <selection activeCell="F19" sqref="F19"/>
    </sheetView>
  </sheetViews>
  <sheetFormatPr defaultColWidth="9.00390625" defaultRowHeight="14.25"/>
  <cols>
    <col min="1" max="1" width="13.50390625" style="74" customWidth="1"/>
    <col min="2" max="2" width="41.375" style="75" customWidth="1"/>
    <col min="3" max="3" width="17.25390625" style="75" customWidth="1"/>
    <col min="4" max="16384" width="9.00390625" style="76" customWidth="1"/>
  </cols>
  <sheetData>
    <row r="1" spans="1:251" ht="18" customHeight="1">
      <c r="A1" s="77" t="s">
        <v>126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</row>
    <row r="2" spans="1:251" s="73" customFormat="1" ht="31.5" customHeight="1">
      <c r="A2" s="78" t="s">
        <v>127</v>
      </c>
      <c r="B2" s="78"/>
      <c r="C2" s="78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</row>
    <row r="3" spans="3:251" ht="20.25" customHeight="1">
      <c r="C3" s="79" t="s">
        <v>2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</row>
    <row r="4" spans="1:3" ht="15">
      <c r="A4" s="80" t="s">
        <v>128</v>
      </c>
      <c r="B4" s="81"/>
      <c r="C4" s="82" t="s">
        <v>129</v>
      </c>
    </row>
    <row r="5" spans="1:3" ht="15">
      <c r="A5" s="83" t="s">
        <v>130</v>
      </c>
      <c r="B5" s="83" t="s">
        <v>131</v>
      </c>
      <c r="C5" s="84" t="s">
        <v>132</v>
      </c>
    </row>
    <row r="6" spans="1:3" ht="15">
      <c r="A6" s="85">
        <v>1</v>
      </c>
      <c r="B6" s="86" t="s">
        <v>133</v>
      </c>
      <c r="C6" s="87">
        <v>92941</v>
      </c>
    </row>
    <row r="7" spans="1:3" ht="15">
      <c r="A7" s="85">
        <v>201</v>
      </c>
      <c r="B7" s="88" t="s">
        <v>9</v>
      </c>
      <c r="C7" s="87">
        <v>28148</v>
      </c>
    </row>
    <row r="8" spans="1:3" ht="15">
      <c r="A8" s="85">
        <v>20101</v>
      </c>
      <c r="B8" s="89" t="s">
        <v>134</v>
      </c>
      <c r="C8" s="87">
        <v>1287</v>
      </c>
    </row>
    <row r="9" spans="1:3" ht="15">
      <c r="A9" s="85">
        <v>2010101</v>
      </c>
      <c r="B9" s="89" t="s">
        <v>135</v>
      </c>
      <c r="C9" s="87">
        <v>1153</v>
      </c>
    </row>
    <row r="10" spans="1:3" ht="15">
      <c r="A10" s="85">
        <v>2010104</v>
      </c>
      <c r="B10" s="89" t="s">
        <v>136</v>
      </c>
      <c r="C10" s="87">
        <v>49</v>
      </c>
    </row>
    <row r="11" spans="1:3" ht="15">
      <c r="A11" s="85">
        <v>2010199</v>
      </c>
      <c r="B11" s="89" t="s">
        <v>137</v>
      </c>
      <c r="C11" s="87">
        <v>85</v>
      </c>
    </row>
    <row r="12" spans="1:3" ht="15">
      <c r="A12" s="85">
        <v>20102</v>
      </c>
      <c r="B12" s="89" t="s">
        <v>138</v>
      </c>
      <c r="C12" s="87">
        <v>660</v>
      </c>
    </row>
    <row r="13" spans="1:3" ht="15">
      <c r="A13" s="85">
        <v>2010201</v>
      </c>
      <c r="B13" s="89" t="s">
        <v>135</v>
      </c>
      <c r="C13" s="87">
        <v>574</v>
      </c>
    </row>
    <row r="14" spans="1:3" ht="15">
      <c r="A14" s="85">
        <v>2010204</v>
      </c>
      <c r="B14" s="89" t="s">
        <v>139</v>
      </c>
      <c r="C14" s="87">
        <v>15</v>
      </c>
    </row>
    <row r="15" spans="1:3" ht="15">
      <c r="A15" s="85">
        <v>2010299</v>
      </c>
      <c r="B15" s="89" t="s">
        <v>140</v>
      </c>
      <c r="C15" s="87">
        <v>71</v>
      </c>
    </row>
    <row r="16" spans="1:3" ht="15">
      <c r="A16" s="85">
        <v>20103</v>
      </c>
      <c r="B16" s="89" t="s">
        <v>141</v>
      </c>
      <c r="C16" s="87">
        <v>3315</v>
      </c>
    </row>
    <row r="17" spans="1:3" ht="15">
      <c r="A17" s="85">
        <v>2010301</v>
      </c>
      <c r="B17" s="89" t="s">
        <v>135</v>
      </c>
      <c r="C17" s="87">
        <v>732</v>
      </c>
    </row>
    <row r="18" spans="1:3" ht="15">
      <c r="A18" s="85">
        <v>2010303</v>
      </c>
      <c r="B18" s="89" t="s">
        <v>142</v>
      </c>
      <c r="C18" s="87">
        <v>501</v>
      </c>
    </row>
    <row r="19" spans="1:3" ht="15">
      <c r="A19" s="85">
        <v>2010308</v>
      </c>
      <c r="B19" s="89" t="s">
        <v>143</v>
      </c>
      <c r="C19" s="87">
        <v>127</v>
      </c>
    </row>
    <row r="20" spans="1:3" ht="15">
      <c r="A20" s="85">
        <v>2010350</v>
      </c>
      <c r="B20" s="89" t="s">
        <v>144</v>
      </c>
      <c r="C20" s="87">
        <v>573</v>
      </c>
    </row>
    <row r="21" spans="1:3" ht="15">
      <c r="A21" s="85">
        <v>2010399</v>
      </c>
      <c r="B21" s="89" t="s">
        <v>145</v>
      </c>
      <c r="C21" s="87">
        <v>1382</v>
      </c>
    </row>
    <row r="22" spans="1:3" ht="15">
      <c r="A22" s="85">
        <v>20104</v>
      </c>
      <c r="B22" s="89" t="s">
        <v>146</v>
      </c>
      <c r="C22" s="87">
        <v>399</v>
      </c>
    </row>
    <row r="23" spans="1:3" ht="15">
      <c r="A23" s="85">
        <v>2010401</v>
      </c>
      <c r="B23" s="89" t="s">
        <v>135</v>
      </c>
      <c r="C23" s="87">
        <v>278</v>
      </c>
    </row>
    <row r="24" spans="1:3" ht="15">
      <c r="A24" s="85">
        <v>2010499</v>
      </c>
      <c r="B24" s="89" t="s">
        <v>147</v>
      </c>
      <c r="C24" s="87">
        <v>121</v>
      </c>
    </row>
    <row r="25" spans="1:3" ht="15">
      <c r="A25" s="85">
        <v>20105</v>
      </c>
      <c r="B25" s="89" t="s">
        <v>148</v>
      </c>
      <c r="C25" s="87">
        <v>416</v>
      </c>
    </row>
    <row r="26" spans="1:3" ht="15">
      <c r="A26" s="85">
        <v>2010501</v>
      </c>
      <c r="B26" s="89" t="s">
        <v>135</v>
      </c>
      <c r="C26" s="87">
        <v>207</v>
      </c>
    </row>
    <row r="27" spans="1:3" ht="15">
      <c r="A27" s="85">
        <v>2010507</v>
      </c>
      <c r="B27" s="89" t="s">
        <v>149</v>
      </c>
      <c r="C27" s="87">
        <v>21</v>
      </c>
    </row>
    <row r="28" spans="1:3" ht="15">
      <c r="A28" s="85">
        <v>2010508</v>
      </c>
      <c r="B28" s="89" t="s">
        <v>150</v>
      </c>
      <c r="C28" s="87">
        <v>17</v>
      </c>
    </row>
    <row r="29" spans="1:3" ht="15">
      <c r="A29" s="85">
        <v>2010599</v>
      </c>
      <c r="B29" s="89" t="s">
        <v>151</v>
      </c>
      <c r="C29" s="87">
        <v>171</v>
      </c>
    </row>
    <row r="30" spans="1:3" ht="15">
      <c r="A30" s="85">
        <v>20106</v>
      </c>
      <c r="B30" s="89" t="s">
        <v>152</v>
      </c>
      <c r="C30" s="87">
        <v>1382</v>
      </c>
    </row>
    <row r="31" spans="1:3" ht="15">
      <c r="A31" s="85">
        <v>2010601</v>
      </c>
      <c r="B31" s="89" t="s">
        <v>135</v>
      </c>
      <c r="C31" s="87">
        <v>858</v>
      </c>
    </row>
    <row r="32" spans="1:3" ht="15">
      <c r="A32" s="85">
        <v>2010607</v>
      </c>
      <c r="B32" s="89" t="s">
        <v>153</v>
      </c>
      <c r="C32" s="87">
        <v>77</v>
      </c>
    </row>
    <row r="33" spans="1:3" ht="15">
      <c r="A33" s="85">
        <v>2010608</v>
      </c>
      <c r="B33" s="89" t="s">
        <v>154</v>
      </c>
      <c r="C33" s="87">
        <v>196</v>
      </c>
    </row>
    <row r="34" spans="1:3" ht="15">
      <c r="A34" s="85">
        <v>2010699</v>
      </c>
      <c r="B34" s="89" t="s">
        <v>155</v>
      </c>
      <c r="C34" s="87">
        <v>251</v>
      </c>
    </row>
    <row r="35" spans="1:3" ht="15">
      <c r="A35" s="85">
        <v>20108</v>
      </c>
      <c r="B35" s="89" t="s">
        <v>156</v>
      </c>
      <c r="C35" s="87">
        <v>396</v>
      </c>
    </row>
    <row r="36" spans="1:3" ht="15">
      <c r="A36" s="85">
        <v>2010801</v>
      </c>
      <c r="B36" s="89" t="s">
        <v>135</v>
      </c>
      <c r="C36" s="87">
        <v>195</v>
      </c>
    </row>
    <row r="37" spans="1:3" ht="15">
      <c r="A37" s="85">
        <v>2010804</v>
      </c>
      <c r="B37" s="89" t="s">
        <v>157</v>
      </c>
      <c r="C37" s="87">
        <v>157</v>
      </c>
    </row>
    <row r="38" spans="1:3" ht="15">
      <c r="A38" s="85">
        <v>2010806</v>
      </c>
      <c r="B38" s="89" t="s">
        <v>153</v>
      </c>
      <c r="C38" s="87">
        <v>19</v>
      </c>
    </row>
    <row r="39" spans="1:3" ht="15">
      <c r="A39" s="85">
        <v>2010899</v>
      </c>
      <c r="B39" s="89" t="s">
        <v>158</v>
      </c>
      <c r="C39" s="87">
        <v>25</v>
      </c>
    </row>
    <row r="40" spans="1:3" ht="15">
      <c r="A40" s="85">
        <v>20111</v>
      </c>
      <c r="B40" s="89" t="s">
        <v>159</v>
      </c>
      <c r="C40" s="87">
        <v>1380</v>
      </c>
    </row>
    <row r="41" spans="1:3" ht="15">
      <c r="A41" s="85">
        <v>2011101</v>
      </c>
      <c r="B41" s="89" t="s">
        <v>135</v>
      </c>
      <c r="C41" s="87">
        <v>964</v>
      </c>
    </row>
    <row r="42" spans="1:3" ht="15">
      <c r="A42" s="85">
        <v>2011199</v>
      </c>
      <c r="B42" s="89" t="s">
        <v>160</v>
      </c>
      <c r="C42" s="87">
        <v>416</v>
      </c>
    </row>
    <row r="43" spans="1:3" ht="15">
      <c r="A43" s="85">
        <v>20113</v>
      </c>
      <c r="B43" s="89" t="s">
        <v>161</v>
      </c>
      <c r="C43" s="87">
        <v>544</v>
      </c>
    </row>
    <row r="44" spans="1:3" ht="15">
      <c r="A44" s="85">
        <v>2011301</v>
      </c>
      <c r="B44" s="89" t="s">
        <v>135</v>
      </c>
      <c r="C44" s="87">
        <v>288</v>
      </c>
    </row>
    <row r="45" spans="1:3" ht="15">
      <c r="A45" s="85">
        <v>2011308</v>
      </c>
      <c r="B45" s="89" t="s">
        <v>162</v>
      </c>
      <c r="C45" s="87">
        <v>57</v>
      </c>
    </row>
    <row r="46" spans="1:3" ht="15">
      <c r="A46" s="85">
        <v>2011399</v>
      </c>
      <c r="B46" s="89" t="s">
        <v>163</v>
      </c>
      <c r="C46" s="87">
        <v>199</v>
      </c>
    </row>
    <row r="47" spans="1:3" ht="15">
      <c r="A47" s="85">
        <v>20128</v>
      </c>
      <c r="B47" s="89" t="s">
        <v>164</v>
      </c>
      <c r="C47" s="87">
        <v>42</v>
      </c>
    </row>
    <row r="48" spans="1:3" ht="15">
      <c r="A48" s="85">
        <v>2012801</v>
      </c>
      <c r="B48" s="89" t="s">
        <v>135</v>
      </c>
      <c r="C48" s="87">
        <v>39</v>
      </c>
    </row>
    <row r="49" spans="1:3" ht="15">
      <c r="A49" s="85">
        <v>2012899</v>
      </c>
      <c r="B49" s="89" t="s">
        <v>165</v>
      </c>
      <c r="C49" s="87">
        <v>3</v>
      </c>
    </row>
    <row r="50" spans="1:3" ht="15">
      <c r="A50" s="85">
        <v>20129</v>
      </c>
      <c r="B50" s="89" t="s">
        <v>166</v>
      </c>
      <c r="C50" s="87">
        <v>334</v>
      </c>
    </row>
    <row r="51" spans="1:3" ht="15">
      <c r="A51" s="85">
        <v>2012901</v>
      </c>
      <c r="B51" s="89" t="s">
        <v>135</v>
      </c>
      <c r="C51" s="87">
        <v>242</v>
      </c>
    </row>
    <row r="52" spans="1:3" ht="15">
      <c r="A52" s="85">
        <v>2012906</v>
      </c>
      <c r="B52" s="89" t="s">
        <v>167</v>
      </c>
      <c r="C52" s="87">
        <v>83</v>
      </c>
    </row>
    <row r="53" spans="1:3" ht="15">
      <c r="A53" s="85">
        <v>2012999</v>
      </c>
      <c r="B53" s="89" t="s">
        <v>168</v>
      </c>
      <c r="C53" s="87">
        <v>9</v>
      </c>
    </row>
    <row r="54" spans="1:3" ht="15">
      <c r="A54" s="85">
        <v>20131</v>
      </c>
      <c r="B54" s="89" t="s">
        <v>169</v>
      </c>
      <c r="C54" s="87">
        <v>1445</v>
      </c>
    </row>
    <row r="55" spans="1:3" ht="15">
      <c r="A55" s="85">
        <v>2013101</v>
      </c>
      <c r="B55" s="89" t="s">
        <v>135</v>
      </c>
      <c r="C55" s="87">
        <v>402</v>
      </c>
    </row>
    <row r="56" spans="1:3" ht="15">
      <c r="A56" s="85">
        <v>2013150</v>
      </c>
      <c r="B56" s="89" t="s">
        <v>144</v>
      </c>
      <c r="C56" s="87">
        <v>185</v>
      </c>
    </row>
    <row r="57" spans="1:3" ht="15">
      <c r="A57" s="85">
        <v>2013199</v>
      </c>
      <c r="B57" s="89" t="s">
        <v>170</v>
      </c>
      <c r="C57" s="87">
        <v>858</v>
      </c>
    </row>
    <row r="58" spans="1:3" ht="15">
      <c r="A58" s="85">
        <v>20132</v>
      </c>
      <c r="B58" s="89" t="s">
        <v>171</v>
      </c>
      <c r="C58" s="90">
        <v>548</v>
      </c>
    </row>
    <row r="59" spans="1:3" ht="15">
      <c r="A59" s="85">
        <v>2013201</v>
      </c>
      <c r="B59" s="89" t="s">
        <v>135</v>
      </c>
      <c r="C59" s="87">
        <v>395</v>
      </c>
    </row>
    <row r="60" spans="1:3" ht="15">
      <c r="A60" s="85">
        <v>2013299</v>
      </c>
      <c r="B60" s="89" t="s">
        <v>172</v>
      </c>
      <c r="C60" s="87">
        <v>153</v>
      </c>
    </row>
    <row r="61" spans="1:3" ht="15">
      <c r="A61" s="85">
        <v>20133</v>
      </c>
      <c r="B61" s="89" t="s">
        <v>173</v>
      </c>
      <c r="C61" s="87">
        <v>754</v>
      </c>
    </row>
    <row r="62" spans="1:3" ht="15">
      <c r="A62" s="85">
        <v>2013301</v>
      </c>
      <c r="B62" s="89" t="s">
        <v>135</v>
      </c>
      <c r="C62" s="87">
        <v>330</v>
      </c>
    </row>
    <row r="63" spans="1:3" ht="15">
      <c r="A63" s="85">
        <v>2013350</v>
      </c>
      <c r="B63" s="89" t="s">
        <v>144</v>
      </c>
      <c r="C63" s="87">
        <v>122</v>
      </c>
    </row>
    <row r="64" spans="1:3" ht="15">
      <c r="A64" s="85">
        <v>2013399</v>
      </c>
      <c r="B64" s="89" t="s">
        <v>174</v>
      </c>
      <c r="C64" s="87">
        <v>302</v>
      </c>
    </row>
    <row r="65" spans="1:3" ht="15">
      <c r="A65" s="85">
        <v>20134</v>
      </c>
      <c r="B65" s="89" t="s">
        <v>175</v>
      </c>
      <c r="C65" s="87">
        <v>324</v>
      </c>
    </row>
    <row r="66" spans="1:3" ht="15">
      <c r="A66" s="85">
        <v>2013401</v>
      </c>
      <c r="B66" s="89" t="s">
        <v>135</v>
      </c>
      <c r="C66" s="87">
        <v>301</v>
      </c>
    </row>
    <row r="67" spans="1:3" ht="15">
      <c r="A67" s="85">
        <v>2013499</v>
      </c>
      <c r="B67" s="89" t="s">
        <v>176</v>
      </c>
      <c r="C67" s="87">
        <v>23</v>
      </c>
    </row>
    <row r="68" spans="1:3" ht="15">
      <c r="A68" s="85">
        <v>20136</v>
      </c>
      <c r="B68" s="89" t="s">
        <v>177</v>
      </c>
      <c r="C68" s="87">
        <v>544</v>
      </c>
    </row>
    <row r="69" spans="1:3" ht="15">
      <c r="A69" s="85">
        <v>2013601</v>
      </c>
      <c r="B69" s="89" t="s">
        <v>135</v>
      </c>
      <c r="C69" s="87">
        <v>510</v>
      </c>
    </row>
    <row r="70" spans="1:3" ht="15">
      <c r="A70" s="85">
        <v>2013699</v>
      </c>
      <c r="B70" s="89" t="s">
        <v>178</v>
      </c>
      <c r="C70" s="87">
        <v>34</v>
      </c>
    </row>
    <row r="71" spans="1:3" ht="15">
      <c r="A71" s="85">
        <v>20138</v>
      </c>
      <c r="B71" s="89" t="s">
        <v>179</v>
      </c>
      <c r="C71" s="87">
        <v>2298</v>
      </c>
    </row>
    <row r="72" spans="1:3" ht="15">
      <c r="A72" s="85">
        <v>2013801</v>
      </c>
      <c r="B72" s="89" t="s">
        <v>135</v>
      </c>
      <c r="C72" s="87">
        <v>1480</v>
      </c>
    </row>
    <row r="73" spans="1:3" ht="15">
      <c r="A73" s="85">
        <v>2013850</v>
      </c>
      <c r="B73" s="89" t="s">
        <v>144</v>
      </c>
      <c r="C73" s="87">
        <v>668</v>
      </c>
    </row>
    <row r="74" spans="1:3" ht="15">
      <c r="A74" s="85">
        <v>2013899</v>
      </c>
      <c r="B74" s="89" t="s">
        <v>180</v>
      </c>
      <c r="C74" s="87">
        <v>150</v>
      </c>
    </row>
    <row r="75" spans="1:3" ht="15">
      <c r="A75" s="85">
        <v>20199</v>
      </c>
      <c r="B75" s="89" t="s">
        <v>181</v>
      </c>
      <c r="C75" s="87">
        <v>12080</v>
      </c>
    </row>
    <row r="76" spans="1:3" ht="15">
      <c r="A76" s="85">
        <v>2019999</v>
      </c>
      <c r="B76" s="89" t="s">
        <v>182</v>
      </c>
      <c r="C76" s="87">
        <v>12080</v>
      </c>
    </row>
    <row r="77" spans="1:3" ht="15">
      <c r="A77" s="85">
        <v>204</v>
      </c>
      <c r="B77" s="88" t="s">
        <v>15</v>
      </c>
      <c r="C77" s="87">
        <v>1523</v>
      </c>
    </row>
    <row r="78" spans="1:3" ht="15">
      <c r="A78" s="85">
        <v>20401</v>
      </c>
      <c r="B78" s="89" t="s">
        <v>183</v>
      </c>
      <c r="C78" s="87">
        <v>1018</v>
      </c>
    </row>
    <row r="79" spans="1:3" ht="15">
      <c r="A79" s="85">
        <v>2040199</v>
      </c>
      <c r="B79" s="89" t="s">
        <v>184</v>
      </c>
      <c r="C79" s="87">
        <v>1018</v>
      </c>
    </row>
    <row r="80" spans="1:3" ht="15">
      <c r="A80" s="85">
        <v>20402</v>
      </c>
      <c r="B80" s="89" t="s">
        <v>185</v>
      </c>
      <c r="C80" s="87">
        <v>15</v>
      </c>
    </row>
    <row r="81" spans="1:3" ht="15">
      <c r="A81" s="85">
        <v>2040299</v>
      </c>
      <c r="B81" s="89" t="s">
        <v>186</v>
      </c>
      <c r="C81" s="87">
        <v>15</v>
      </c>
    </row>
    <row r="82" spans="1:3" ht="15">
      <c r="A82" s="85">
        <v>20406</v>
      </c>
      <c r="B82" s="89" t="s">
        <v>187</v>
      </c>
      <c r="C82" s="87">
        <v>490</v>
      </c>
    </row>
    <row r="83" spans="1:3" ht="15">
      <c r="A83" s="85">
        <v>2040601</v>
      </c>
      <c r="B83" s="89" t="s">
        <v>135</v>
      </c>
      <c r="C83" s="87">
        <v>435</v>
      </c>
    </row>
    <row r="84" spans="1:3" ht="15">
      <c r="A84" s="85">
        <v>2040605</v>
      </c>
      <c r="B84" s="89" t="s">
        <v>188</v>
      </c>
      <c r="C84" s="87">
        <v>10</v>
      </c>
    </row>
    <row r="85" spans="1:3" ht="15">
      <c r="A85" s="85">
        <v>2040699</v>
      </c>
      <c r="B85" s="89" t="s">
        <v>189</v>
      </c>
      <c r="C85" s="87">
        <v>45</v>
      </c>
    </row>
    <row r="86" spans="1:3" ht="15">
      <c r="A86" s="85">
        <v>205</v>
      </c>
      <c r="B86" s="88" t="s">
        <v>17</v>
      </c>
      <c r="C86" s="87">
        <v>28400</v>
      </c>
    </row>
    <row r="87" spans="1:3" ht="15">
      <c r="A87" s="85">
        <v>20501</v>
      </c>
      <c r="B87" s="89" t="s">
        <v>190</v>
      </c>
      <c r="C87" s="87">
        <v>574</v>
      </c>
    </row>
    <row r="88" spans="1:3" ht="15">
      <c r="A88" s="85">
        <v>2050101</v>
      </c>
      <c r="B88" s="89" t="s">
        <v>135</v>
      </c>
      <c r="C88" s="87">
        <v>217</v>
      </c>
    </row>
    <row r="89" spans="1:3" ht="15">
      <c r="A89" s="85">
        <v>2050199</v>
      </c>
      <c r="B89" s="89" t="s">
        <v>191</v>
      </c>
      <c r="C89" s="87">
        <v>357</v>
      </c>
    </row>
    <row r="90" spans="1:3" ht="15">
      <c r="A90" s="85">
        <v>20502</v>
      </c>
      <c r="B90" s="89" t="s">
        <v>192</v>
      </c>
      <c r="C90" s="87">
        <v>25658</v>
      </c>
    </row>
    <row r="91" spans="1:3" ht="15">
      <c r="A91" s="85">
        <v>2050201</v>
      </c>
      <c r="B91" s="89" t="s">
        <v>193</v>
      </c>
      <c r="C91" s="87">
        <v>2387</v>
      </c>
    </row>
    <row r="92" spans="1:3" ht="15">
      <c r="A92" s="85">
        <v>2050202</v>
      </c>
      <c r="B92" s="89" t="s">
        <v>194</v>
      </c>
      <c r="C92" s="87">
        <v>19644</v>
      </c>
    </row>
    <row r="93" spans="1:3" ht="15">
      <c r="A93" s="85">
        <v>2050203</v>
      </c>
      <c r="B93" s="89" t="s">
        <v>195</v>
      </c>
      <c r="C93" s="87">
        <v>2649</v>
      </c>
    </row>
    <row r="94" spans="1:3" ht="15">
      <c r="A94" s="85">
        <v>2050204</v>
      </c>
      <c r="B94" s="89" t="s">
        <v>196</v>
      </c>
      <c r="C94" s="87">
        <v>858</v>
      </c>
    </row>
    <row r="95" spans="1:3" ht="15">
      <c r="A95" s="85">
        <v>2050299</v>
      </c>
      <c r="B95" s="89" t="s">
        <v>197</v>
      </c>
      <c r="C95" s="87">
        <v>120</v>
      </c>
    </row>
    <row r="96" spans="1:3" ht="15">
      <c r="A96" s="85">
        <v>20503</v>
      </c>
      <c r="B96" s="89" t="s">
        <v>198</v>
      </c>
      <c r="C96" s="87">
        <v>1138</v>
      </c>
    </row>
    <row r="97" spans="1:3" ht="15">
      <c r="A97" s="85">
        <v>2050302</v>
      </c>
      <c r="B97" s="89" t="s">
        <v>199</v>
      </c>
      <c r="C97" s="87">
        <v>1138</v>
      </c>
    </row>
    <row r="98" spans="1:3" ht="15">
      <c r="A98" s="85">
        <v>20508</v>
      </c>
      <c r="B98" s="89" t="s">
        <v>200</v>
      </c>
      <c r="C98" s="87">
        <v>981</v>
      </c>
    </row>
    <row r="99" spans="1:3" ht="15">
      <c r="A99" s="85">
        <v>2050801</v>
      </c>
      <c r="B99" s="89" t="s">
        <v>201</v>
      </c>
      <c r="C99" s="87">
        <v>758</v>
      </c>
    </row>
    <row r="100" spans="1:3" ht="15">
      <c r="A100" s="85">
        <v>2050802</v>
      </c>
      <c r="B100" s="89" t="s">
        <v>202</v>
      </c>
      <c r="C100" s="87">
        <v>223</v>
      </c>
    </row>
    <row r="101" spans="1:3" ht="15">
      <c r="A101" s="85">
        <v>20599</v>
      </c>
      <c r="B101" s="89" t="s">
        <v>203</v>
      </c>
      <c r="C101" s="87">
        <v>49</v>
      </c>
    </row>
    <row r="102" spans="1:3" ht="15">
      <c r="A102" s="85">
        <v>2059999</v>
      </c>
      <c r="B102" s="89" t="s">
        <v>204</v>
      </c>
      <c r="C102" s="87">
        <v>49</v>
      </c>
    </row>
    <row r="103" spans="1:3" ht="15">
      <c r="A103" s="85">
        <v>206</v>
      </c>
      <c r="B103" s="88" t="s">
        <v>19</v>
      </c>
      <c r="C103" s="87">
        <v>1024</v>
      </c>
    </row>
    <row r="104" spans="1:3" ht="15">
      <c r="A104" s="85">
        <v>20601</v>
      </c>
      <c r="B104" s="89" t="s">
        <v>205</v>
      </c>
      <c r="C104" s="87">
        <v>188</v>
      </c>
    </row>
    <row r="105" spans="1:3" ht="15">
      <c r="A105" s="85">
        <v>2060101</v>
      </c>
      <c r="B105" s="89" t="s">
        <v>135</v>
      </c>
      <c r="C105" s="87">
        <v>182</v>
      </c>
    </row>
    <row r="106" spans="1:3" ht="15">
      <c r="A106" s="85">
        <v>2060199</v>
      </c>
      <c r="B106" s="89" t="s">
        <v>206</v>
      </c>
      <c r="C106" s="87">
        <v>6</v>
      </c>
    </row>
    <row r="107" spans="1:3" ht="15">
      <c r="A107" s="85">
        <v>20602</v>
      </c>
      <c r="B107" s="89" t="s">
        <v>207</v>
      </c>
      <c r="C107" s="87">
        <v>64</v>
      </c>
    </row>
    <row r="108" spans="1:3" ht="15">
      <c r="A108" s="85">
        <v>2060201</v>
      </c>
      <c r="B108" s="89" t="s">
        <v>208</v>
      </c>
      <c r="C108" s="87">
        <v>64</v>
      </c>
    </row>
    <row r="109" spans="1:3" ht="15">
      <c r="A109" s="85">
        <v>20604</v>
      </c>
      <c r="B109" s="89" t="s">
        <v>209</v>
      </c>
      <c r="C109" s="87">
        <v>770</v>
      </c>
    </row>
    <row r="110" spans="1:3" ht="15">
      <c r="A110" s="85">
        <v>2060499</v>
      </c>
      <c r="B110" s="89" t="s">
        <v>210</v>
      </c>
      <c r="C110" s="87">
        <v>770</v>
      </c>
    </row>
    <row r="111" spans="1:3" ht="15">
      <c r="A111" s="85">
        <v>20607</v>
      </c>
      <c r="B111" s="89" t="s">
        <v>211</v>
      </c>
      <c r="C111" s="87">
        <v>2</v>
      </c>
    </row>
    <row r="112" spans="1:3" ht="15">
      <c r="A112" s="85">
        <v>2060799</v>
      </c>
      <c r="B112" s="89" t="s">
        <v>212</v>
      </c>
      <c r="C112" s="87">
        <v>2</v>
      </c>
    </row>
    <row r="113" spans="1:3" ht="15">
      <c r="A113" s="85">
        <v>207</v>
      </c>
      <c r="B113" s="88" t="s">
        <v>21</v>
      </c>
      <c r="C113" s="87">
        <v>110</v>
      </c>
    </row>
    <row r="114" spans="1:3" ht="15">
      <c r="A114" s="85">
        <v>20701</v>
      </c>
      <c r="B114" s="89" t="s">
        <v>213</v>
      </c>
      <c r="C114" s="87">
        <v>110</v>
      </c>
    </row>
    <row r="115" spans="1:3" ht="15">
      <c r="A115" s="85">
        <v>2070109</v>
      </c>
      <c r="B115" s="89" t="s">
        <v>214</v>
      </c>
      <c r="C115" s="87">
        <v>92</v>
      </c>
    </row>
    <row r="116" spans="1:3" ht="15">
      <c r="A116" s="85">
        <v>2070112</v>
      </c>
      <c r="B116" s="89" t="s">
        <v>215</v>
      </c>
      <c r="C116" s="87">
        <v>18</v>
      </c>
    </row>
    <row r="117" spans="1:3" ht="15">
      <c r="A117" s="85">
        <v>208</v>
      </c>
      <c r="B117" s="88" t="s">
        <v>23</v>
      </c>
      <c r="C117" s="87">
        <v>7949</v>
      </c>
    </row>
    <row r="118" spans="1:3" ht="15">
      <c r="A118" s="85">
        <v>20801</v>
      </c>
      <c r="B118" s="89" t="s">
        <v>216</v>
      </c>
      <c r="C118" s="87">
        <v>1608</v>
      </c>
    </row>
    <row r="119" spans="1:3" ht="15">
      <c r="A119" s="85">
        <v>2080101</v>
      </c>
      <c r="B119" s="89" t="s">
        <v>135</v>
      </c>
      <c r="C119" s="87">
        <v>403</v>
      </c>
    </row>
    <row r="120" spans="1:3" ht="15">
      <c r="A120" s="85">
        <v>2080105</v>
      </c>
      <c r="B120" s="89" t="s">
        <v>217</v>
      </c>
      <c r="C120" s="87">
        <v>149</v>
      </c>
    </row>
    <row r="121" spans="1:3" ht="15">
      <c r="A121" s="85">
        <v>2080106</v>
      </c>
      <c r="B121" s="89" t="s">
        <v>218</v>
      </c>
      <c r="C121" s="87">
        <v>102</v>
      </c>
    </row>
    <row r="122" spans="1:3" ht="15">
      <c r="A122" s="85">
        <v>2080111</v>
      </c>
      <c r="B122" s="89" t="s">
        <v>219</v>
      </c>
      <c r="C122" s="87">
        <v>319</v>
      </c>
    </row>
    <row r="123" spans="1:3" ht="15">
      <c r="A123" s="85">
        <v>2080199</v>
      </c>
      <c r="B123" s="89" t="s">
        <v>220</v>
      </c>
      <c r="C123" s="87">
        <v>635</v>
      </c>
    </row>
    <row r="124" spans="1:3" ht="15">
      <c r="A124" s="85">
        <v>20802</v>
      </c>
      <c r="B124" s="89" t="s">
        <v>221</v>
      </c>
      <c r="C124" s="87">
        <v>395</v>
      </c>
    </row>
    <row r="125" spans="1:3" ht="15">
      <c r="A125" s="85">
        <v>2080201</v>
      </c>
      <c r="B125" s="89" t="s">
        <v>135</v>
      </c>
      <c r="C125" s="87">
        <v>263</v>
      </c>
    </row>
    <row r="126" spans="1:3" ht="15">
      <c r="A126" s="85">
        <v>2080208</v>
      </c>
      <c r="B126" s="89" t="s">
        <v>222</v>
      </c>
      <c r="C126" s="87">
        <v>110</v>
      </c>
    </row>
    <row r="127" spans="1:3" ht="15">
      <c r="A127" s="85">
        <v>2080299</v>
      </c>
      <c r="B127" s="89" t="s">
        <v>223</v>
      </c>
      <c r="C127" s="87">
        <v>22</v>
      </c>
    </row>
    <row r="128" spans="1:3" ht="15">
      <c r="A128" s="85">
        <v>20805</v>
      </c>
      <c r="B128" s="89" t="s">
        <v>224</v>
      </c>
      <c r="C128" s="87">
        <v>3562</v>
      </c>
    </row>
    <row r="129" spans="1:3" ht="15">
      <c r="A129" s="85">
        <v>2080501</v>
      </c>
      <c r="B129" s="89" t="s">
        <v>225</v>
      </c>
      <c r="C129" s="87">
        <v>148</v>
      </c>
    </row>
    <row r="130" spans="1:3" ht="15">
      <c r="A130" s="85">
        <v>2080503</v>
      </c>
      <c r="B130" s="89" t="s">
        <v>226</v>
      </c>
      <c r="C130" s="87">
        <v>32</v>
      </c>
    </row>
    <row r="131" spans="1:3" ht="15">
      <c r="A131" s="85">
        <v>2080506</v>
      </c>
      <c r="B131" s="89" t="s">
        <v>227</v>
      </c>
      <c r="C131" s="87">
        <v>760</v>
      </c>
    </row>
    <row r="132" spans="1:3" ht="15">
      <c r="A132" s="85">
        <v>2080507</v>
      </c>
      <c r="B132" s="89" t="s">
        <v>228</v>
      </c>
      <c r="C132" s="87">
        <v>2622</v>
      </c>
    </row>
    <row r="133" spans="1:3" ht="15">
      <c r="A133" s="85">
        <v>20808</v>
      </c>
      <c r="B133" s="89" t="s">
        <v>229</v>
      </c>
      <c r="C133" s="87">
        <v>963</v>
      </c>
    </row>
    <row r="134" spans="1:3" ht="15">
      <c r="A134" s="85">
        <v>2080805</v>
      </c>
      <c r="B134" s="89" t="s">
        <v>230</v>
      </c>
      <c r="C134" s="87">
        <v>763</v>
      </c>
    </row>
    <row r="135" spans="1:3" ht="15">
      <c r="A135" s="85">
        <v>2080899</v>
      </c>
      <c r="B135" s="89" t="s">
        <v>231</v>
      </c>
      <c r="C135" s="87">
        <v>200</v>
      </c>
    </row>
    <row r="136" spans="1:3" ht="15">
      <c r="A136" s="85">
        <v>20809</v>
      </c>
      <c r="B136" s="89" t="s">
        <v>232</v>
      </c>
      <c r="C136" s="87">
        <v>54</v>
      </c>
    </row>
    <row r="137" spans="1:3" ht="15">
      <c r="A137" s="85">
        <v>2080901</v>
      </c>
      <c r="B137" s="89" t="s">
        <v>233</v>
      </c>
      <c r="C137" s="87">
        <v>54</v>
      </c>
    </row>
    <row r="138" spans="1:3" ht="15">
      <c r="A138" s="85">
        <v>20810</v>
      </c>
      <c r="B138" s="89" t="s">
        <v>234</v>
      </c>
      <c r="C138" s="87">
        <v>512</v>
      </c>
    </row>
    <row r="139" spans="1:3" ht="15">
      <c r="A139" s="85">
        <v>2081001</v>
      </c>
      <c r="B139" s="89" t="s">
        <v>235</v>
      </c>
      <c r="C139" s="87">
        <v>36</v>
      </c>
    </row>
    <row r="140" spans="1:3" ht="15">
      <c r="A140" s="85">
        <v>2081004</v>
      </c>
      <c r="B140" s="89" t="s">
        <v>236</v>
      </c>
      <c r="C140" s="87">
        <v>78</v>
      </c>
    </row>
    <row r="141" spans="1:3" ht="15">
      <c r="A141" s="85">
        <v>2081006</v>
      </c>
      <c r="B141" s="89" t="s">
        <v>237</v>
      </c>
      <c r="C141" s="87">
        <v>398</v>
      </c>
    </row>
    <row r="142" spans="1:3" ht="15">
      <c r="A142" s="85">
        <v>20811</v>
      </c>
      <c r="B142" s="89" t="s">
        <v>238</v>
      </c>
      <c r="C142" s="87">
        <v>250</v>
      </c>
    </row>
    <row r="143" spans="1:3" ht="15">
      <c r="A143" s="85">
        <v>2081101</v>
      </c>
      <c r="B143" s="89" t="s">
        <v>135</v>
      </c>
      <c r="C143" s="87">
        <v>144</v>
      </c>
    </row>
    <row r="144" spans="1:3" ht="15">
      <c r="A144" s="85">
        <v>2081107</v>
      </c>
      <c r="B144" s="89" t="s">
        <v>239</v>
      </c>
      <c r="C144" s="87">
        <v>106</v>
      </c>
    </row>
    <row r="145" spans="1:3" ht="15">
      <c r="A145" s="85">
        <v>20819</v>
      </c>
      <c r="B145" s="89" t="s">
        <v>240</v>
      </c>
      <c r="C145" s="87">
        <v>118</v>
      </c>
    </row>
    <row r="146" spans="1:3" ht="15">
      <c r="A146" s="85">
        <v>2081901</v>
      </c>
      <c r="B146" s="89" t="s">
        <v>241</v>
      </c>
      <c r="C146" s="87">
        <v>73</v>
      </c>
    </row>
    <row r="147" spans="1:3" ht="15">
      <c r="A147" s="85">
        <v>2081902</v>
      </c>
      <c r="B147" s="89" t="s">
        <v>242</v>
      </c>
      <c r="C147" s="87">
        <v>45</v>
      </c>
    </row>
    <row r="148" spans="1:3" ht="15">
      <c r="A148" s="85">
        <v>20820</v>
      </c>
      <c r="B148" s="89" t="s">
        <v>243</v>
      </c>
      <c r="C148" s="87">
        <v>12</v>
      </c>
    </row>
    <row r="149" spans="1:3" ht="15">
      <c r="A149" s="85">
        <v>2082001</v>
      </c>
      <c r="B149" s="89" t="s">
        <v>244</v>
      </c>
      <c r="C149" s="87">
        <v>12</v>
      </c>
    </row>
    <row r="150" spans="1:3" ht="15">
      <c r="A150" s="85">
        <v>20821</v>
      </c>
      <c r="B150" s="89" t="s">
        <v>245</v>
      </c>
      <c r="C150" s="87">
        <v>23</v>
      </c>
    </row>
    <row r="151" spans="1:3" ht="15">
      <c r="A151" s="85">
        <v>2082101</v>
      </c>
      <c r="B151" s="89" t="s">
        <v>246</v>
      </c>
      <c r="C151" s="87">
        <v>10</v>
      </c>
    </row>
    <row r="152" spans="1:3" ht="15">
      <c r="A152" s="85">
        <v>2082102</v>
      </c>
      <c r="B152" s="89" t="s">
        <v>247</v>
      </c>
      <c r="C152" s="87">
        <v>13</v>
      </c>
    </row>
    <row r="153" spans="1:3" ht="15">
      <c r="A153" s="85">
        <v>20826</v>
      </c>
      <c r="B153" s="89" t="s">
        <v>248</v>
      </c>
      <c r="C153" s="87">
        <v>186</v>
      </c>
    </row>
    <row r="154" spans="1:3" ht="15">
      <c r="A154" s="85">
        <v>2082602</v>
      </c>
      <c r="B154" s="89" t="s">
        <v>249</v>
      </c>
      <c r="C154" s="87">
        <v>186</v>
      </c>
    </row>
    <row r="155" spans="1:3" ht="15">
      <c r="A155" s="85">
        <v>20828</v>
      </c>
      <c r="B155" s="89" t="s">
        <v>250</v>
      </c>
      <c r="C155" s="87">
        <v>266</v>
      </c>
    </row>
    <row r="156" spans="1:3" ht="15">
      <c r="A156" s="85">
        <v>2082801</v>
      </c>
      <c r="B156" s="89" t="s">
        <v>135</v>
      </c>
      <c r="C156" s="87">
        <v>160</v>
      </c>
    </row>
    <row r="157" spans="1:3" ht="15">
      <c r="A157" s="85">
        <v>2082804</v>
      </c>
      <c r="B157" s="89" t="s">
        <v>251</v>
      </c>
      <c r="C157" s="87">
        <v>88</v>
      </c>
    </row>
    <row r="158" spans="1:3" ht="15">
      <c r="A158" s="85">
        <v>2082899</v>
      </c>
      <c r="B158" s="89" t="s">
        <v>252</v>
      </c>
      <c r="C158" s="87">
        <v>18</v>
      </c>
    </row>
    <row r="159" spans="1:3" ht="15">
      <c r="A159" s="85">
        <v>210</v>
      </c>
      <c r="B159" s="88" t="s">
        <v>25</v>
      </c>
      <c r="C159" s="87">
        <v>5761</v>
      </c>
    </row>
    <row r="160" spans="1:3" ht="15">
      <c r="A160" s="85">
        <v>21001</v>
      </c>
      <c r="B160" s="89" t="s">
        <v>253</v>
      </c>
      <c r="C160" s="87">
        <v>420</v>
      </c>
    </row>
    <row r="161" spans="1:3" ht="15">
      <c r="A161" s="85">
        <v>2100101</v>
      </c>
      <c r="B161" s="89" t="s">
        <v>135</v>
      </c>
      <c r="C161" s="87">
        <v>300</v>
      </c>
    </row>
    <row r="162" spans="1:3" ht="15">
      <c r="A162" s="85">
        <v>2100199</v>
      </c>
      <c r="B162" s="89" t="s">
        <v>254</v>
      </c>
      <c r="C162" s="87">
        <v>120</v>
      </c>
    </row>
    <row r="163" spans="1:3" ht="15">
      <c r="A163" s="85">
        <v>21002</v>
      </c>
      <c r="B163" s="89" t="s">
        <v>255</v>
      </c>
      <c r="C163" s="87">
        <v>103</v>
      </c>
    </row>
    <row r="164" spans="1:3" ht="15">
      <c r="A164" s="85">
        <v>2100299</v>
      </c>
      <c r="B164" s="89" t="s">
        <v>256</v>
      </c>
      <c r="C164" s="87">
        <v>103</v>
      </c>
    </row>
    <row r="165" spans="1:3" ht="15">
      <c r="A165" s="85">
        <v>21003</v>
      </c>
      <c r="B165" s="89" t="s">
        <v>257</v>
      </c>
      <c r="C165" s="87">
        <v>85</v>
      </c>
    </row>
    <row r="166" spans="1:3" ht="15">
      <c r="A166" s="85">
        <v>2100399</v>
      </c>
      <c r="B166" s="89" t="s">
        <v>258</v>
      </c>
      <c r="C166" s="87">
        <v>85</v>
      </c>
    </row>
    <row r="167" spans="1:3" ht="15">
      <c r="A167" s="85">
        <v>21004</v>
      </c>
      <c r="B167" s="89" t="s">
        <v>259</v>
      </c>
      <c r="C167" s="87">
        <v>1409</v>
      </c>
    </row>
    <row r="168" spans="1:3" ht="15">
      <c r="A168" s="85">
        <v>2100401</v>
      </c>
      <c r="B168" s="89" t="s">
        <v>260</v>
      </c>
      <c r="C168" s="87">
        <v>522</v>
      </c>
    </row>
    <row r="169" spans="1:3" ht="15">
      <c r="A169" s="85">
        <v>2100402</v>
      </c>
      <c r="B169" s="89" t="s">
        <v>261</v>
      </c>
      <c r="C169" s="87">
        <v>118</v>
      </c>
    </row>
    <row r="170" spans="1:3" ht="15">
      <c r="A170" s="85">
        <v>2100403</v>
      </c>
      <c r="B170" s="89" t="s">
        <v>262</v>
      </c>
      <c r="C170" s="87">
        <v>121</v>
      </c>
    </row>
    <row r="171" spans="1:3" ht="15">
      <c r="A171" s="85">
        <v>2100408</v>
      </c>
      <c r="B171" s="89" t="s">
        <v>263</v>
      </c>
      <c r="C171" s="87">
        <v>648</v>
      </c>
    </row>
    <row r="172" spans="1:3" ht="15">
      <c r="A172" s="85">
        <v>21007</v>
      </c>
      <c r="B172" s="89" t="s">
        <v>264</v>
      </c>
      <c r="C172" s="87">
        <v>959</v>
      </c>
    </row>
    <row r="173" spans="1:3" ht="15">
      <c r="A173" s="85">
        <v>2100799</v>
      </c>
      <c r="B173" s="89" t="s">
        <v>265</v>
      </c>
      <c r="C173" s="87">
        <v>959</v>
      </c>
    </row>
    <row r="174" spans="1:3" ht="15">
      <c r="A174" s="85">
        <v>21011</v>
      </c>
      <c r="B174" s="89" t="s">
        <v>266</v>
      </c>
      <c r="C174" s="87">
        <v>921</v>
      </c>
    </row>
    <row r="175" spans="1:3" ht="15">
      <c r="A175" s="85">
        <v>2101199</v>
      </c>
      <c r="B175" s="89" t="s">
        <v>267</v>
      </c>
      <c r="C175" s="87">
        <v>921</v>
      </c>
    </row>
    <row r="176" spans="1:3" ht="15">
      <c r="A176" s="85">
        <v>21012</v>
      </c>
      <c r="B176" s="89" t="s">
        <v>268</v>
      </c>
      <c r="C176" s="87">
        <v>1447</v>
      </c>
    </row>
    <row r="177" spans="1:3" ht="15">
      <c r="A177" s="85">
        <v>2101202</v>
      </c>
      <c r="B177" s="89" t="s">
        <v>269</v>
      </c>
      <c r="C177" s="87">
        <v>1447</v>
      </c>
    </row>
    <row r="178" spans="1:3" ht="15">
      <c r="A178" s="85">
        <v>21013</v>
      </c>
      <c r="B178" s="89" t="s">
        <v>270</v>
      </c>
      <c r="C178" s="87">
        <v>206</v>
      </c>
    </row>
    <row r="179" spans="1:3" ht="15">
      <c r="A179" s="85">
        <v>2101301</v>
      </c>
      <c r="B179" s="89" t="s">
        <v>271</v>
      </c>
      <c r="C179" s="87">
        <v>206</v>
      </c>
    </row>
    <row r="180" spans="1:3" ht="15">
      <c r="A180" s="85">
        <v>21015</v>
      </c>
      <c r="B180" s="89" t="s">
        <v>272</v>
      </c>
      <c r="C180" s="87">
        <v>211</v>
      </c>
    </row>
    <row r="181" spans="1:3" ht="15">
      <c r="A181" s="85">
        <v>2101501</v>
      </c>
      <c r="B181" s="89" t="s">
        <v>135</v>
      </c>
      <c r="C181" s="87">
        <v>211</v>
      </c>
    </row>
    <row r="182" spans="1:3" ht="15">
      <c r="A182" s="85">
        <v>211</v>
      </c>
      <c r="B182" s="88" t="s">
        <v>27</v>
      </c>
      <c r="C182" s="87">
        <v>296</v>
      </c>
    </row>
    <row r="183" spans="1:3" ht="15">
      <c r="A183" s="85">
        <v>21103</v>
      </c>
      <c r="B183" s="89" t="s">
        <v>273</v>
      </c>
      <c r="C183" s="87">
        <v>296</v>
      </c>
    </row>
    <row r="184" spans="1:3" ht="15">
      <c r="A184" s="85">
        <v>2110301</v>
      </c>
      <c r="B184" s="89" t="s">
        <v>274</v>
      </c>
      <c r="C184" s="87">
        <v>296</v>
      </c>
    </row>
    <row r="185" spans="1:3" ht="15">
      <c r="A185" s="85">
        <v>212</v>
      </c>
      <c r="B185" s="88" t="s">
        <v>29</v>
      </c>
      <c r="C185" s="87">
        <v>4372</v>
      </c>
    </row>
    <row r="186" spans="1:3" ht="15">
      <c r="A186" s="85">
        <v>21201</v>
      </c>
      <c r="B186" s="89" t="s">
        <v>275</v>
      </c>
      <c r="C186" s="87">
        <v>3561</v>
      </c>
    </row>
    <row r="187" spans="1:3" ht="15">
      <c r="A187" s="85">
        <v>2120101</v>
      </c>
      <c r="B187" s="89" t="s">
        <v>135</v>
      </c>
      <c r="C187" s="87">
        <v>304</v>
      </c>
    </row>
    <row r="188" spans="1:3" ht="15">
      <c r="A188" s="85">
        <v>2120104</v>
      </c>
      <c r="B188" s="89" t="s">
        <v>276</v>
      </c>
      <c r="C188" s="87">
        <v>1798</v>
      </c>
    </row>
    <row r="189" spans="1:3" ht="15">
      <c r="A189" s="85">
        <v>2120199</v>
      </c>
      <c r="B189" s="89" t="s">
        <v>277</v>
      </c>
      <c r="C189" s="87">
        <v>1459</v>
      </c>
    </row>
    <row r="190" spans="1:3" ht="15">
      <c r="A190" s="85">
        <v>21205</v>
      </c>
      <c r="B190" s="89" t="s">
        <v>278</v>
      </c>
      <c r="C190" s="87">
        <v>809</v>
      </c>
    </row>
    <row r="191" spans="1:3" ht="15">
      <c r="A191" s="85">
        <v>2120501</v>
      </c>
      <c r="B191" s="89" t="s">
        <v>279</v>
      </c>
      <c r="C191" s="87">
        <v>809</v>
      </c>
    </row>
    <row r="192" spans="1:3" ht="15">
      <c r="A192" s="85">
        <v>21299</v>
      </c>
      <c r="B192" s="89" t="s">
        <v>280</v>
      </c>
      <c r="C192" s="87">
        <v>2</v>
      </c>
    </row>
    <row r="193" spans="1:3" ht="15">
      <c r="A193" s="85">
        <v>2129999</v>
      </c>
      <c r="B193" s="89" t="s">
        <v>281</v>
      </c>
      <c r="C193" s="87">
        <v>2</v>
      </c>
    </row>
    <row r="194" spans="1:3" ht="15">
      <c r="A194" s="85">
        <v>213</v>
      </c>
      <c r="B194" s="88" t="s">
        <v>31</v>
      </c>
      <c r="C194" s="87">
        <v>2203</v>
      </c>
    </row>
    <row r="195" spans="1:3" ht="15">
      <c r="A195" s="85">
        <v>21301</v>
      </c>
      <c r="B195" s="89" t="s">
        <v>282</v>
      </c>
      <c r="C195" s="87">
        <v>954</v>
      </c>
    </row>
    <row r="196" spans="1:3" ht="15">
      <c r="A196" s="85">
        <v>2130101</v>
      </c>
      <c r="B196" s="89" t="s">
        <v>135</v>
      </c>
      <c r="C196" s="87">
        <v>710</v>
      </c>
    </row>
    <row r="197" spans="1:3" ht="15">
      <c r="A197" s="85">
        <v>2130104</v>
      </c>
      <c r="B197" s="89" t="s">
        <v>144</v>
      </c>
      <c r="C197" s="87">
        <v>113</v>
      </c>
    </row>
    <row r="198" spans="1:3" ht="15">
      <c r="A198" s="85">
        <v>2130122</v>
      </c>
      <c r="B198" s="89" t="s">
        <v>283</v>
      </c>
      <c r="C198" s="87">
        <v>47</v>
      </c>
    </row>
    <row r="199" spans="1:3" ht="15">
      <c r="A199" s="85">
        <v>2130199</v>
      </c>
      <c r="B199" s="89" t="s">
        <v>284</v>
      </c>
      <c r="C199" s="87">
        <v>84</v>
      </c>
    </row>
    <row r="200" spans="1:3" ht="15">
      <c r="A200" s="85">
        <v>21305</v>
      </c>
      <c r="B200" s="89" t="s">
        <v>285</v>
      </c>
      <c r="C200" s="87">
        <v>172</v>
      </c>
    </row>
    <row r="201" spans="1:3" ht="15">
      <c r="A201" s="85">
        <v>2130599</v>
      </c>
      <c r="B201" s="89" t="s">
        <v>286</v>
      </c>
      <c r="C201" s="87">
        <v>172</v>
      </c>
    </row>
    <row r="202" spans="1:3" ht="15">
      <c r="A202" s="85">
        <v>21399</v>
      </c>
      <c r="B202" s="89" t="s">
        <v>287</v>
      </c>
      <c r="C202" s="87">
        <v>1077</v>
      </c>
    </row>
    <row r="203" spans="1:3" ht="15">
      <c r="A203" s="85">
        <v>2139999</v>
      </c>
      <c r="B203" s="89" t="s">
        <v>288</v>
      </c>
      <c r="C203" s="87">
        <v>1077</v>
      </c>
    </row>
    <row r="204" spans="1:3" ht="15">
      <c r="A204" s="85">
        <v>214</v>
      </c>
      <c r="B204" s="88" t="s">
        <v>33</v>
      </c>
      <c r="C204" s="87">
        <v>569</v>
      </c>
    </row>
    <row r="205" spans="1:3" ht="15">
      <c r="A205" s="85">
        <v>21401</v>
      </c>
      <c r="B205" s="89" t="s">
        <v>289</v>
      </c>
      <c r="C205" s="87">
        <v>569</v>
      </c>
    </row>
    <row r="206" spans="1:3" ht="15">
      <c r="A206" s="85">
        <v>2140101</v>
      </c>
      <c r="B206" s="89" t="s">
        <v>135</v>
      </c>
      <c r="C206" s="87">
        <v>92</v>
      </c>
    </row>
    <row r="207" spans="1:3" ht="15">
      <c r="A207" s="85">
        <v>2140106</v>
      </c>
      <c r="B207" s="89" t="s">
        <v>290</v>
      </c>
      <c r="C207" s="87">
        <v>28</v>
      </c>
    </row>
    <row r="208" spans="1:3" ht="15">
      <c r="A208" s="85">
        <v>2140199</v>
      </c>
      <c r="B208" s="89" t="s">
        <v>291</v>
      </c>
      <c r="C208" s="87">
        <v>449</v>
      </c>
    </row>
    <row r="209" spans="1:3" ht="15">
      <c r="A209" s="85">
        <v>217</v>
      </c>
      <c r="B209" s="88" t="s">
        <v>39</v>
      </c>
      <c r="C209" s="87">
        <v>185</v>
      </c>
    </row>
    <row r="210" spans="1:3" ht="15">
      <c r="A210" s="85">
        <v>21701</v>
      </c>
      <c r="B210" s="89" t="s">
        <v>292</v>
      </c>
      <c r="C210" s="87">
        <v>138</v>
      </c>
    </row>
    <row r="211" spans="1:3" ht="15">
      <c r="A211" s="85">
        <v>2170101</v>
      </c>
      <c r="B211" s="89" t="s">
        <v>135</v>
      </c>
      <c r="C211" s="87">
        <v>128</v>
      </c>
    </row>
    <row r="212" spans="1:3" ht="15">
      <c r="A212" s="85">
        <v>2170199</v>
      </c>
      <c r="B212" s="89" t="s">
        <v>293</v>
      </c>
      <c r="C212" s="87">
        <v>10</v>
      </c>
    </row>
    <row r="213" spans="1:3" ht="15">
      <c r="A213" s="85">
        <v>21702</v>
      </c>
      <c r="B213" s="89" t="s">
        <v>294</v>
      </c>
      <c r="C213" s="87">
        <v>47</v>
      </c>
    </row>
    <row r="214" spans="1:3" ht="15">
      <c r="A214" s="85">
        <v>2170205</v>
      </c>
      <c r="B214" s="89" t="s">
        <v>295</v>
      </c>
      <c r="C214" s="87">
        <v>47</v>
      </c>
    </row>
    <row r="215" spans="1:3" ht="15">
      <c r="A215" s="85">
        <v>224</v>
      </c>
      <c r="B215" s="88" t="s">
        <v>49</v>
      </c>
      <c r="C215" s="87">
        <v>399</v>
      </c>
    </row>
    <row r="216" spans="1:3" ht="15">
      <c r="A216" s="85">
        <v>22401</v>
      </c>
      <c r="B216" s="89" t="s">
        <v>296</v>
      </c>
      <c r="C216" s="87">
        <v>312</v>
      </c>
    </row>
    <row r="217" spans="1:3" ht="15">
      <c r="A217" s="85">
        <v>2240101</v>
      </c>
      <c r="B217" s="89" t="s">
        <v>135</v>
      </c>
      <c r="C217" s="87">
        <v>112</v>
      </c>
    </row>
    <row r="218" spans="1:3" ht="15">
      <c r="A218" s="85">
        <v>2240199</v>
      </c>
      <c r="B218" s="89" t="s">
        <v>297</v>
      </c>
      <c r="C218" s="87">
        <v>200</v>
      </c>
    </row>
    <row r="219" spans="1:3" ht="15">
      <c r="A219" s="85">
        <v>22402</v>
      </c>
      <c r="B219" s="89" t="s">
        <v>298</v>
      </c>
      <c r="C219" s="87">
        <v>87</v>
      </c>
    </row>
    <row r="220" spans="1:3" ht="15">
      <c r="A220" s="85">
        <v>2240299</v>
      </c>
      <c r="B220" s="89" t="s">
        <v>299</v>
      </c>
      <c r="C220" s="87">
        <v>87</v>
      </c>
    </row>
    <row r="221" spans="1:3" ht="15">
      <c r="A221" s="85">
        <v>227</v>
      </c>
      <c r="B221" s="88" t="s">
        <v>51</v>
      </c>
      <c r="C221" s="87">
        <v>1400</v>
      </c>
    </row>
    <row r="222" spans="1:3" ht="15">
      <c r="A222" s="85">
        <v>229</v>
      </c>
      <c r="B222" s="88" t="s">
        <v>300</v>
      </c>
      <c r="C222" s="87">
        <v>6740</v>
      </c>
    </row>
    <row r="223" spans="1:3" ht="15">
      <c r="A223" s="85">
        <v>22999</v>
      </c>
      <c r="B223" s="89" t="s">
        <v>301</v>
      </c>
      <c r="C223" s="87">
        <v>6740</v>
      </c>
    </row>
    <row r="224" spans="1:3" ht="15">
      <c r="A224" s="91"/>
      <c r="B224" s="88" t="s">
        <v>302</v>
      </c>
      <c r="C224" s="87">
        <v>6740</v>
      </c>
    </row>
    <row r="225" spans="1:3" ht="15">
      <c r="A225" s="85">
        <v>232</v>
      </c>
      <c r="B225" s="88" t="s">
        <v>55</v>
      </c>
      <c r="C225" s="87">
        <v>3862</v>
      </c>
    </row>
    <row r="226" spans="1:3" ht="15">
      <c r="A226" s="85">
        <v>23202</v>
      </c>
      <c r="B226" s="89" t="s">
        <v>303</v>
      </c>
      <c r="C226" s="87">
        <v>3862</v>
      </c>
    </row>
    <row r="227" spans="1:3" ht="15">
      <c r="A227" s="85">
        <v>2320201</v>
      </c>
      <c r="B227" s="89" t="s">
        <v>304</v>
      </c>
      <c r="C227" s="87">
        <v>3862</v>
      </c>
    </row>
  </sheetData>
  <sheetProtection/>
  <mergeCells count="2">
    <mergeCell ref="A2:C2"/>
    <mergeCell ref="A4:B4"/>
  </mergeCells>
  <printOptions horizontalCentered="1"/>
  <pageMargins left="0.31" right="0.31" top="0.35" bottom="0.35" header="0.31" footer="0.31"/>
  <pageSetup orientation="portrait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zoomScaleSheetLayoutView="100" workbookViewId="0" topLeftCell="A1">
      <selection activeCell="H24" sqref="H24"/>
    </sheetView>
  </sheetViews>
  <sheetFormatPr defaultColWidth="9.00390625" defaultRowHeight="14.25"/>
  <cols>
    <col min="1" max="1" width="10.375" style="62" customWidth="1"/>
    <col min="2" max="2" width="26.875" style="61" customWidth="1"/>
    <col min="3" max="3" width="9.75390625" style="62" customWidth="1"/>
    <col min="4" max="4" width="17.875" style="62" customWidth="1"/>
    <col min="5" max="6" width="16.25390625" style="62" customWidth="1"/>
    <col min="7" max="7" width="16.25390625" style="61" customWidth="1"/>
    <col min="8" max="8" width="32.25390625" style="62" customWidth="1"/>
    <col min="9" max="9" width="12.25390625" style="62" customWidth="1"/>
    <col min="10" max="10" width="10.00390625" style="62" customWidth="1"/>
    <col min="11" max="16384" width="9.00390625" style="62" customWidth="1"/>
  </cols>
  <sheetData>
    <row r="1" ht="15">
      <c r="A1" s="5" t="s">
        <v>305</v>
      </c>
    </row>
    <row r="2" spans="1:7" s="60" customFormat="1" ht="28.5" customHeight="1">
      <c r="A2" s="64" t="s">
        <v>306</v>
      </c>
      <c r="B2" s="64"/>
      <c r="C2" s="64"/>
      <c r="D2" s="64"/>
      <c r="E2" s="64"/>
      <c r="F2" s="64"/>
      <c r="G2" s="64"/>
    </row>
    <row r="3" spans="1:7" s="60" customFormat="1" ht="14.25" customHeight="1">
      <c r="A3" s="71" t="s">
        <v>307</v>
      </c>
      <c r="B3" s="71" t="s">
        <v>308</v>
      </c>
      <c r="C3" s="71"/>
      <c r="D3" s="71"/>
      <c r="E3" s="71"/>
      <c r="F3" s="71"/>
      <c r="G3" s="65" t="s">
        <v>2</v>
      </c>
    </row>
    <row r="4" spans="1:7" s="60" customFormat="1" ht="14.25" customHeight="1">
      <c r="A4" s="67" t="s">
        <v>309</v>
      </c>
      <c r="B4" s="67"/>
      <c r="C4" s="67" t="s">
        <v>310</v>
      </c>
      <c r="D4" s="67"/>
      <c r="E4" s="67" t="s">
        <v>311</v>
      </c>
      <c r="F4" s="67"/>
      <c r="G4" s="67"/>
    </row>
    <row r="5" spans="1:7" s="60" customFormat="1" ht="14.25" customHeight="1">
      <c r="A5" s="67" t="s">
        <v>312</v>
      </c>
      <c r="B5" s="67" t="s">
        <v>131</v>
      </c>
      <c r="C5" s="67" t="s">
        <v>312</v>
      </c>
      <c r="D5" s="67" t="s">
        <v>131</v>
      </c>
      <c r="E5" s="67" t="s">
        <v>121</v>
      </c>
      <c r="F5" s="67" t="s">
        <v>313</v>
      </c>
      <c r="G5" s="67" t="s">
        <v>314</v>
      </c>
    </row>
    <row r="6" spans="1:7" s="60" customFormat="1" ht="14.25" customHeight="1">
      <c r="A6" s="72" t="s">
        <v>121</v>
      </c>
      <c r="B6" s="72"/>
      <c r="C6" s="72"/>
      <c r="D6" s="72"/>
      <c r="E6" s="70">
        <v>49479.229588</v>
      </c>
      <c r="F6" s="70">
        <v>46580.788088</v>
      </c>
      <c r="G6" s="70">
        <v>2898.4415</v>
      </c>
    </row>
    <row r="7" spans="1:7" s="60" customFormat="1" ht="14.25" customHeight="1">
      <c r="A7" s="68" t="s">
        <v>315</v>
      </c>
      <c r="B7" s="68" t="s">
        <v>316</v>
      </c>
      <c r="C7" s="68" t="s">
        <v>317</v>
      </c>
      <c r="D7" s="68" t="s">
        <v>318</v>
      </c>
      <c r="E7" s="70">
        <v>4343.24</v>
      </c>
      <c r="F7" s="70">
        <v>4343.24</v>
      </c>
      <c r="G7" s="70"/>
    </row>
    <row r="8" spans="1:7" s="60" customFormat="1" ht="14.25" customHeight="1">
      <c r="A8" s="68" t="s">
        <v>315</v>
      </c>
      <c r="B8" s="68" t="s">
        <v>316</v>
      </c>
      <c r="C8" s="68" t="s">
        <v>319</v>
      </c>
      <c r="D8" s="68" t="s">
        <v>320</v>
      </c>
      <c r="E8" s="70">
        <v>8776.7</v>
      </c>
      <c r="F8" s="70">
        <v>8776.7</v>
      </c>
      <c r="G8" s="70"/>
    </row>
    <row r="9" spans="1:7" s="60" customFormat="1" ht="14.25" customHeight="1">
      <c r="A9" s="68" t="s">
        <v>321</v>
      </c>
      <c r="B9" s="68" t="s">
        <v>322</v>
      </c>
      <c r="C9" s="68" t="s">
        <v>317</v>
      </c>
      <c r="D9" s="68" t="s">
        <v>318</v>
      </c>
      <c r="E9" s="70">
        <v>1925.53</v>
      </c>
      <c r="F9" s="70">
        <v>1925.53</v>
      </c>
      <c r="G9" s="70"/>
    </row>
    <row r="10" spans="1:7" s="60" customFormat="1" ht="14.25" customHeight="1">
      <c r="A10" s="68" t="s">
        <v>321</v>
      </c>
      <c r="B10" s="68" t="s">
        <v>322</v>
      </c>
      <c r="C10" s="68" t="s">
        <v>319</v>
      </c>
      <c r="D10" s="68" t="s">
        <v>320</v>
      </c>
      <c r="E10" s="70">
        <v>2389.85</v>
      </c>
      <c r="F10" s="70">
        <v>2389.85</v>
      </c>
      <c r="G10" s="70"/>
    </row>
    <row r="11" spans="1:7" s="60" customFormat="1" ht="14.25" customHeight="1">
      <c r="A11" s="68" t="s">
        <v>323</v>
      </c>
      <c r="B11" s="68" t="s">
        <v>324</v>
      </c>
      <c r="C11" s="68" t="s">
        <v>317</v>
      </c>
      <c r="D11" s="68" t="s">
        <v>318</v>
      </c>
      <c r="E11" s="70">
        <v>2962.461</v>
      </c>
      <c r="F11" s="70">
        <v>2962.461</v>
      </c>
      <c r="G11" s="70"/>
    </row>
    <row r="12" spans="1:7" s="60" customFormat="1" ht="14.25" customHeight="1">
      <c r="A12" s="68" t="s">
        <v>323</v>
      </c>
      <c r="B12" s="68" t="s">
        <v>324</v>
      </c>
      <c r="C12" s="68" t="s">
        <v>319</v>
      </c>
      <c r="D12" s="68" t="s">
        <v>320</v>
      </c>
      <c r="E12" s="70">
        <v>1968.5939</v>
      </c>
      <c r="F12" s="70">
        <v>1968.5939</v>
      </c>
      <c r="G12" s="70"/>
    </row>
    <row r="13" spans="1:7" s="60" customFormat="1" ht="14.25" customHeight="1">
      <c r="A13" s="68" t="s">
        <v>325</v>
      </c>
      <c r="B13" s="68" t="s">
        <v>326</v>
      </c>
      <c r="C13" s="68" t="s">
        <v>319</v>
      </c>
      <c r="D13" s="68" t="s">
        <v>320</v>
      </c>
      <c r="E13" s="70">
        <v>9352.31</v>
      </c>
      <c r="F13" s="70">
        <v>9352.31</v>
      </c>
      <c r="G13" s="70"/>
    </row>
    <row r="14" spans="1:7" s="60" customFormat="1" ht="22.5" customHeight="1">
      <c r="A14" s="68" t="s">
        <v>327</v>
      </c>
      <c r="B14" s="68" t="s">
        <v>328</v>
      </c>
      <c r="C14" s="68" t="s">
        <v>329</v>
      </c>
      <c r="D14" s="68" t="s">
        <v>330</v>
      </c>
      <c r="E14" s="70">
        <v>1269.57</v>
      </c>
      <c r="F14" s="70">
        <v>1269.57</v>
      </c>
      <c r="G14" s="70"/>
    </row>
    <row r="15" spans="1:7" s="60" customFormat="1" ht="22.5" customHeight="1">
      <c r="A15" s="68" t="s">
        <v>327</v>
      </c>
      <c r="B15" s="68" t="s">
        <v>328</v>
      </c>
      <c r="C15" s="68" t="s">
        <v>319</v>
      </c>
      <c r="D15" s="68" t="s">
        <v>320</v>
      </c>
      <c r="E15" s="70">
        <v>2111.89</v>
      </c>
      <c r="F15" s="70">
        <v>2111.89</v>
      </c>
      <c r="G15" s="70"/>
    </row>
    <row r="16" spans="1:7" s="60" customFormat="1" ht="14.25" customHeight="1">
      <c r="A16" s="68" t="s">
        <v>331</v>
      </c>
      <c r="B16" s="68" t="s">
        <v>332</v>
      </c>
      <c r="C16" s="68" t="s">
        <v>329</v>
      </c>
      <c r="D16" s="68" t="s">
        <v>330</v>
      </c>
      <c r="E16" s="70">
        <v>647.89</v>
      </c>
      <c r="F16" s="70">
        <v>647.89</v>
      </c>
      <c r="G16" s="70"/>
    </row>
    <row r="17" spans="1:7" s="60" customFormat="1" ht="14.25" customHeight="1">
      <c r="A17" s="68" t="s">
        <v>331</v>
      </c>
      <c r="B17" s="68" t="s">
        <v>332</v>
      </c>
      <c r="C17" s="68" t="s">
        <v>319</v>
      </c>
      <c r="D17" s="68" t="s">
        <v>320</v>
      </c>
      <c r="E17" s="70">
        <v>1225.73</v>
      </c>
      <c r="F17" s="70">
        <v>1225.73</v>
      </c>
      <c r="G17" s="70"/>
    </row>
    <row r="18" spans="1:7" s="60" customFormat="1" ht="14.25" customHeight="1">
      <c r="A18" s="68" t="s">
        <v>333</v>
      </c>
      <c r="B18" s="68" t="s">
        <v>334</v>
      </c>
      <c r="C18" s="68" t="s">
        <v>329</v>
      </c>
      <c r="D18" s="68" t="s">
        <v>330</v>
      </c>
      <c r="E18" s="70">
        <v>30.23</v>
      </c>
      <c r="F18" s="70">
        <v>30.23</v>
      </c>
      <c r="G18" s="70"/>
    </row>
    <row r="19" spans="1:7" s="60" customFormat="1" ht="14.25" customHeight="1">
      <c r="A19" s="68" t="s">
        <v>335</v>
      </c>
      <c r="B19" s="68" t="s">
        <v>336</v>
      </c>
      <c r="C19" s="68" t="s">
        <v>329</v>
      </c>
      <c r="D19" s="68" t="s">
        <v>330</v>
      </c>
      <c r="E19" s="70">
        <v>41.09</v>
      </c>
      <c r="F19" s="70">
        <v>41.09</v>
      </c>
      <c r="G19" s="70"/>
    </row>
    <row r="20" spans="1:7" s="60" customFormat="1" ht="14.25" customHeight="1">
      <c r="A20" s="68" t="s">
        <v>335</v>
      </c>
      <c r="B20" s="68" t="s">
        <v>336</v>
      </c>
      <c r="C20" s="68" t="s">
        <v>319</v>
      </c>
      <c r="D20" s="68" t="s">
        <v>320</v>
      </c>
      <c r="E20" s="70">
        <v>117.28</v>
      </c>
      <c r="F20" s="70">
        <v>117.28</v>
      </c>
      <c r="G20" s="70"/>
    </row>
    <row r="21" spans="1:7" s="60" customFormat="1" ht="14.25" customHeight="1">
      <c r="A21" s="68" t="s">
        <v>337</v>
      </c>
      <c r="B21" s="68" t="s">
        <v>338</v>
      </c>
      <c r="C21" s="68" t="s">
        <v>339</v>
      </c>
      <c r="D21" s="68" t="s">
        <v>338</v>
      </c>
      <c r="E21" s="70">
        <v>1250.1</v>
      </c>
      <c r="F21" s="70">
        <v>1250.1</v>
      </c>
      <c r="G21" s="70"/>
    </row>
    <row r="22" spans="1:7" s="60" customFormat="1" ht="14.25" customHeight="1">
      <c r="A22" s="68" t="s">
        <v>337</v>
      </c>
      <c r="B22" s="68" t="s">
        <v>338</v>
      </c>
      <c r="C22" s="68" t="s">
        <v>319</v>
      </c>
      <c r="D22" s="68" t="s">
        <v>320</v>
      </c>
      <c r="E22" s="70">
        <v>2473.37</v>
      </c>
      <c r="F22" s="70">
        <v>2473.37</v>
      </c>
      <c r="G22" s="70"/>
    </row>
    <row r="23" spans="1:7" s="60" customFormat="1" ht="14.25" customHeight="1">
      <c r="A23" s="68" t="s">
        <v>340</v>
      </c>
      <c r="B23" s="68" t="s">
        <v>341</v>
      </c>
      <c r="C23" s="68" t="s">
        <v>317</v>
      </c>
      <c r="D23" s="68" t="s">
        <v>318</v>
      </c>
      <c r="E23" s="70">
        <v>2.64</v>
      </c>
      <c r="F23" s="70">
        <v>2.64</v>
      </c>
      <c r="G23" s="70"/>
    </row>
    <row r="24" spans="1:7" s="60" customFormat="1" ht="14.25" customHeight="1">
      <c r="A24" s="68" t="s">
        <v>342</v>
      </c>
      <c r="B24" s="68" t="s">
        <v>343</v>
      </c>
      <c r="C24" s="68" t="s">
        <v>344</v>
      </c>
      <c r="D24" s="68" t="s">
        <v>345</v>
      </c>
      <c r="E24" s="70">
        <v>245.712</v>
      </c>
      <c r="F24" s="70"/>
      <c r="G24" s="70">
        <v>245.712</v>
      </c>
    </row>
    <row r="25" spans="1:7" s="60" customFormat="1" ht="14.25" customHeight="1">
      <c r="A25" s="68" t="s">
        <v>342</v>
      </c>
      <c r="B25" s="68" t="s">
        <v>343</v>
      </c>
      <c r="C25" s="68" t="s">
        <v>346</v>
      </c>
      <c r="D25" s="68" t="s">
        <v>347</v>
      </c>
      <c r="E25" s="70">
        <v>289.59</v>
      </c>
      <c r="F25" s="70"/>
      <c r="G25" s="70">
        <v>289.59</v>
      </c>
    </row>
    <row r="26" spans="1:7" s="60" customFormat="1" ht="14.25" customHeight="1">
      <c r="A26" s="68" t="s">
        <v>348</v>
      </c>
      <c r="B26" s="68" t="s">
        <v>349</v>
      </c>
      <c r="C26" s="68" t="s">
        <v>344</v>
      </c>
      <c r="D26" s="68" t="s">
        <v>345</v>
      </c>
      <c r="E26" s="70">
        <v>3.7</v>
      </c>
      <c r="F26" s="70"/>
      <c r="G26" s="70">
        <v>3.7</v>
      </c>
    </row>
    <row r="27" spans="1:7" s="60" customFormat="1" ht="14.25" customHeight="1">
      <c r="A27" s="68" t="s">
        <v>350</v>
      </c>
      <c r="B27" s="68" t="s">
        <v>351</v>
      </c>
      <c r="C27" s="68" t="s">
        <v>346</v>
      </c>
      <c r="D27" s="68" t="s">
        <v>347</v>
      </c>
      <c r="E27" s="70">
        <v>0.5</v>
      </c>
      <c r="F27" s="70"/>
      <c r="G27" s="70">
        <v>0.5</v>
      </c>
    </row>
    <row r="28" spans="1:7" s="60" customFormat="1" ht="14.25" customHeight="1">
      <c r="A28" s="68" t="s">
        <v>352</v>
      </c>
      <c r="B28" s="68" t="s">
        <v>353</v>
      </c>
      <c r="C28" s="68" t="s">
        <v>344</v>
      </c>
      <c r="D28" s="68" t="s">
        <v>345</v>
      </c>
      <c r="E28" s="70">
        <v>9.74</v>
      </c>
      <c r="F28" s="70"/>
      <c r="G28" s="70">
        <v>9.74</v>
      </c>
    </row>
    <row r="29" spans="1:7" s="60" customFormat="1" ht="14.25" customHeight="1">
      <c r="A29" s="68" t="s">
        <v>352</v>
      </c>
      <c r="B29" s="68" t="s">
        <v>353</v>
      </c>
      <c r="C29" s="68" t="s">
        <v>346</v>
      </c>
      <c r="D29" s="68" t="s">
        <v>347</v>
      </c>
      <c r="E29" s="70">
        <v>10.445</v>
      </c>
      <c r="F29" s="70"/>
      <c r="G29" s="70">
        <v>10.445</v>
      </c>
    </row>
    <row r="30" spans="1:7" s="60" customFormat="1" ht="14.25" customHeight="1">
      <c r="A30" s="68" t="s">
        <v>354</v>
      </c>
      <c r="B30" s="68" t="s">
        <v>355</v>
      </c>
      <c r="C30" s="68" t="s">
        <v>344</v>
      </c>
      <c r="D30" s="68" t="s">
        <v>345</v>
      </c>
      <c r="E30" s="70">
        <v>25.11</v>
      </c>
      <c r="F30" s="70"/>
      <c r="G30" s="70">
        <v>25.11</v>
      </c>
    </row>
    <row r="31" spans="1:7" s="60" customFormat="1" ht="14.25" customHeight="1">
      <c r="A31" s="68" t="s">
        <v>354</v>
      </c>
      <c r="B31" s="68" t="s">
        <v>355</v>
      </c>
      <c r="C31" s="68" t="s">
        <v>346</v>
      </c>
      <c r="D31" s="68" t="s">
        <v>347</v>
      </c>
      <c r="E31" s="70">
        <v>53.505</v>
      </c>
      <c r="F31" s="70"/>
      <c r="G31" s="70">
        <v>53.505</v>
      </c>
    </row>
    <row r="32" spans="1:7" s="60" customFormat="1" ht="14.25" customHeight="1">
      <c r="A32" s="68" t="s">
        <v>356</v>
      </c>
      <c r="B32" s="68" t="s">
        <v>357</v>
      </c>
      <c r="C32" s="68" t="s">
        <v>344</v>
      </c>
      <c r="D32" s="68" t="s">
        <v>345</v>
      </c>
      <c r="E32" s="70">
        <v>45.6005</v>
      </c>
      <c r="F32" s="70"/>
      <c r="G32" s="70">
        <v>45.6005</v>
      </c>
    </row>
    <row r="33" spans="1:7" s="60" customFormat="1" ht="14.25" customHeight="1">
      <c r="A33" s="68" t="s">
        <v>356</v>
      </c>
      <c r="B33" s="68" t="s">
        <v>357</v>
      </c>
      <c r="C33" s="68" t="s">
        <v>346</v>
      </c>
      <c r="D33" s="68" t="s">
        <v>347</v>
      </c>
      <c r="E33" s="70">
        <v>28.49</v>
      </c>
      <c r="F33" s="70"/>
      <c r="G33" s="70">
        <v>28.49</v>
      </c>
    </row>
    <row r="34" spans="1:7" s="60" customFormat="1" ht="14.25" customHeight="1">
      <c r="A34" s="68" t="s">
        <v>358</v>
      </c>
      <c r="B34" s="68" t="s">
        <v>359</v>
      </c>
      <c r="C34" s="68" t="s">
        <v>346</v>
      </c>
      <c r="D34" s="68" t="s">
        <v>347</v>
      </c>
      <c r="E34" s="70">
        <v>15</v>
      </c>
      <c r="F34" s="70"/>
      <c r="G34" s="70">
        <v>15</v>
      </c>
    </row>
    <row r="35" spans="1:7" s="60" customFormat="1" ht="14.25" customHeight="1">
      <c r="A35" s="68" t="s">
        <v>360</v>
      </c>
      <c r="B35" s="68" t="s">
        <v>361</v>
      </c>
      <c r="C35" s="68" t="s">
        <v>344</v>
      </c>
      <c r="D35" s="68" t="s">
        <v>345</v>
      </c>
      <c r="E35" s="70">
        <v>2.7</v>
      </c>
      <c r="F35" s="70"/>
      <c r="G35" s="70">
        <v>2.7</v>
      </c>
    </row>
    <row r="36" spans="1:7" s="60" customFormat="1" ht="14.25" customHeight="1">
      <c r="A36" s="68" t="s">
        <v>360</v>
      </c>
      <c r="B36" s="68" t="s">
        <v>361</v>
      </c>
      <c r="C36" s="68" t="s">
        <v>346</v>
      </c>
      <c r="D36" s="68" t="s">
        <v>347</v>
      </c>
      <c r="E36" s="70">
        <v>1</v>
      </c>
      <c r="F36" s="70"/>
      <c r="G36" s="70">
        <v>1</v>
      </c>
    </row>
    <row r="37" spans="1:7" s="60" customFormat="1" ht="14.25" customHeight="1">
      <c r="A37" s="68" t="s">
        <v>362</v>
      </c>
      <c r="B37" s="68" t="s">
        <v>363</v>
      </c>
      <c r="C37" s="68" t="s">
        <v>364</v>
      </c>
      <c r="D37" s="68" t="s">
        <v>365</v>
      </c>
      <c r="E37" s="70">
        <v>2.168</v>
      </c>
      <c r="F37" s="70"/>
      <c r="G37" s="70">
        <v>2.168</v>
      </c>
    </row>
    <row r="38" spans="1:7" s="60" customFormat="1" ht="14.25" customHeight="1">
      <c r="A38" s="68" t="s">
        <v>362</v>
      </c>
      <c r="B38" s="68" t="s">
        <v>363</v>
      </c>
      <c r="C38" s="68" t="s">
        <v>346</v>
      </c>
      <c r="D38" s="68" t="s">
        <v>347</v>
      </c>
      <c r="E38" s="70">
        <v>58.5</v>
      </c>
      <c r="F38" s="70"/>
      <c r="G38" s="70">
        <v>58.5</v>
      </c>
    </row>
    <row r="39" spans="1:7" s="60" customFormat="1" ht="14.25" customHeight="1">
      <c r="A39" s="68" t="s">
        <v>366</v>
      </c>
      <c r="B39" s="68" t="s">
        <v>367</v>
      </c>
      <c r="C39" s="68" t="s">
        <v>346</v>
      </c>
      <c r="D39" s="68" t="s">
        <v>347</v>
      </c>
      <c r="E39" s="70">
        <v>2.5</v>
      </c>
      <c r="F39" s="70"/>
      <c r="G39" s="70">
        <v>2.5</v>
      </c>
    </row>
    <row r="40" spans="1:7" s="60" customFormat="1" ht="14.25" customHeight="1">
      <c r="A40" s="68" t="s">
        <v>368</v>
      </c>
      <c r="B40" s="68" t="s">
        <v>369</v>
      </c>
      <c r="C40" s="68" t="s">
        <v>346</v>
      </c>
      <c r="D40" s="68" t="s">
        <v>347</v>
      </c>
      <c r="E40" s="70">
        <v>14.46</v>
      </c>
      <c r="F40" s="70"/>
      <c r="G40" s="70">
        <v>14.46</v>
      </c>
    </row>
    <row r="41" spans="1:7" s="60" customFormat="1" ht="14.25" customHeight="1">
      <c r="A41" s="68" t="s">
        <v>370</v>
      </c>
      <c r="B41" s="68" t="s">
        <v>371</v>
      </c>
      <c r="C41" s="68" t="s">
        <v>372</v>
      </c>
      <c r="D41" s="68" t="s">
        <v>371</v>
      </c>
      <c r="E41" s="70">
        <v>2.2</v>
      </c>
      <c r="F41" s="70"/>
      <c r="G41" s="70">
        <v>2.2</v>
      </c>
    </row>
    <row r="42" spans="1:7" s="60" customFormat="1" ht="14.25" customHeight="1">
      <c r="A42" s="68" t="s">
        <v>370</v>
      </c>
      <c r="B42" s="68" t="s">
        <v>371</v>
      </c>
      <c r="C42" s="68" t="s">
        <v>346</v>
      </c>
      <c r="D42" s="68" t="s">
        <v>347</v>
      </c>
      <c r="E42" s="70">
        <v>0.1</v>
      </c>
      <c r="F42" s="70"/>
      <c r="G42" s="70">
        <v>0.1</v>
      </c>
    </row>
    <row r="43" spans="1:7" s="60" customFormat="1" ht="14.25" customHeight="1">
      <c r="A43" s="68" t="s">
        <v>373</v>
      </c>
      <c r="B43" s="68" t="s">
        <v>374</v>
      </c>
      <c r="C43" s="68" t="s">
        <v>346</v>
      </c>
      <c r="D43" s="68" t="s">
        <v>347</v>
      </c>
      <c r="E43" s="70">
        <v>12.8</v>
      </c>
      <c r="F43" s="70"/>
      <c r="G43" s="70">
        <v>12.8</v>
      </c>
    </row>
    <row r="44" spans="1:7" s="60" customFormat="1" ht="14.25" customHeight="1">
      <c r="A44" s="68" t="s">
        <v>375</v>
      </c>
      <c r="B44" s="68" t="s">
        <v>376</v>
      </c>
      <c r="C44" s="68" t="s">
        <v>346</v>
      </c>
      <c r="D44" s="68" t="s">
        <v>347</v>
      </c>
      <c r="E44" s="70">
        <v>56</v>
      </c>
      <c r="F44" s="70"/>
      <c r="G44" s="70">
        <v>56</v>
      </c>
    </row>
    <row r="45" spans="1:7" s="60" customFormat="1" ht="14.25" customHeight="1">
      <c r="A45" s="68" t="s">
        <v>377</v>
      </c>
      <c r="B45" s="68" t="s">
        <v>378</v>
      </c>
      <c r="C45" s="68" t="s">
        <v>346</v>
      </c>
      <c r="D45" s="68" t="s">
        <v>347</v>
      </c>
      <c r="E45" s="70">
        <v>3.3</v>
      </c>
      <c r="F45" s="70"/>
      <c r="G45" s="70">
        <v>3.3</v>
      </c>
    </row>
    <row r="46" spans="1:7" s="60" customFormat="1" ht="14.25" customHeight="1">
      <c r="A46" s="68" t="s">
        <v>379</v>
      </c>
      <c r="B46" s="68" t="s">
        <v>380</v>
      </c>
      <c r="C46" s="68" t="s">
        <v>344</v>
      </c>
      <c r="D46" s="68" t="s">
        <v>345</v>
      </c>
      <c r="E46" s="70">
        <v>165.41</v>
      </c>
      <c r="F46" s="70"/>
      <c r="G46" s="70">
        <v>165.41</v>
      </c>
    </row>
    <row r="47" spans="1:7" s="60" customFormat="1" ht="14.25" customHeight="1">
      <c r="A47" s="68" t="s">
        <v>379</v>
      </c>
      <c r="B47" s="68" t="s">
        <v>380</v>
      </c>
      <c r="C47" s="68" t="s">
        <v>346</v>
      </c>
      <c r="D47" s="68" t="s">
        <v>347</v>
      </c>
      <c r="E47" s="70">
        <v>243.85</v>
      </c>
      <c r="F47" s="70"/>
      <c r="G47" s="70">
        <v>243.85</v>
      </c>
    </row>
    <row r="48" spans="1:7" s="60" customFormat="1" ht="14.25" customHeight="1">
      <c r="A48" s="68" t="s">
        <v>381</v>
      </c>
      <c r="B48" s="68" t="s">
        <v>382</v>
      </c>
      <c r="C48" s="68" t="s">
        <v>344</v>
      </c>
      <c r="D48" s="68" t="s">
        <v>345</v>
      </c>
      <c r="E48" s="70">
        <v>317.78</v>
      </c>
      <c r="F48" s="70"/>
      <c r="G48" s="70">
        <v>317.78</v>
      </c>
    </row>
    <row r="49" spans="1:7" s="60" customFormat="1" ht="14.25" customHeight="1">
      <c r="A49" s="68" t="s">
        <v>381</v>
      </c>
      <c r="B49" s="68" t="s">
        <v>382</v>
      </c>
      <c r="C49" s="68" t="s">
        <v>346</v>
      </c>
      <c r="D49" s="68" t="s">
        <v>347</v>
      </c>
      <c r="E49" s="70">
        <v>468.69</v>
      </c>
      <c r="F49" s="70"/>
      <c r="G49" s="70">
        <v>468.69</v>
      </c>
    </row>
    <row r="50" spans="1:7" s="60" customFormat="1" ht="14.25" customHeight="1">
      <c r="A50" s="68" t="s">
        <v>383</v>
      </c>
      <c r="B50" s="68" t="s">
        <v>384</v>
      </c>
      <c r="C50" s="68" t="s">
        <v>385</v>
      </c>
      <c r="D50" s="68" t="s">
        <v>384</v>
      </c>
      <c r="E50" s="70">
        <v>70.4</v>
      </c>
      <c r="F50" s="70"/>
      <c r="G50" s="70">
        <v>70.4</v>
      </c>
    </row>
    <row r="51" spans="1:7" s="60" customFormat="1" ht="14.25" customHeight="1">
      <c r="A51" s="68" t="s">
        <v>383</v>
      </c>
      <c r="B51" s="68" t="s">
        <v>384</v>
      </c>
      <c r="C51" s="68" t="s">
        <v>346</v>
      </c>
      <c r="D51" s="68" t="s">
        <v>347</v>
      </c>
      <c r="E51" s="70">
        <v>67.1</v>
      </c>
      <c r="F51" s="70"/>
      <c r="G51" s="70">
        <v>67.1</v>
      </c>
    </row>
    <row r="52" spans="1:7" s="60" customFormat="1" ht="14.25" customHeight="1">
      <c r="A52" s="68" t="s">
        <v>386</v>
      </c>
      <c r="B52" s="68" t="s">
        <v>387</v>
      </c>
      <c r="C52" s="68" t="s">
        <v>344</v>
      </c>
      <c r="D52" s="68" t="s">
        <v>345</v>
      </c>
      <c r="E52" s="70">
        <v>372.792</v>
      </c>
      <c r="F52" s="70"/>
      <c r="G52" s="70">
        <v>372.792</v>
      </c>
    </row>
    <row r="53" spans="1:7" s="60" customFormat="1" ht="14.25" customHeight="1">
      <c r="A53" s="68" t="s">
        <v>386</v>
      </c>
      <c r="B53" s="68" t="s">
        <v>387</v>
      </c>
      <c r="C53" s="68" t="s">
        <v>346</v>
      </c>
      <c r="D53" s="68" t="s">
        <v>347</v>
      </c>
      <c r="E53" s="70">
        <v>12.06</v>
      </c>
      <c r="F53" s="70"/>
      <c r="G53" s="70">
        <v>12.06</v>
      </c>
    </row>
    <row r="54" spans="1:7" s="60" customFormat="1" ht="14.25" customHeight="1">
      <c r="A54" s="68" t="s">
        <v>388</v>
      </c>
      <c r="B54" s="68" t="s">
        <v>389</v>
      </c>
      <c r="C54" s="68" t="s">
        <v>390</v>
      </c>
      <c r="D54" s="68" t="s">
        <v>389</v>
      </c>
      <c r="E54" s="70">
        <v>117.7635</v>
      </c>
      <c r="F54" s="70"/>
      <c r="G54" s="70">
        <v>117.7635</v>
      </c>
    </row>
    <row r="55" spans="1:7" s="60" customFormat="1" ht="14.25" customHeight="1">
      <c r="A55" s="68" t="s">
        <v>388</v>
      </c>
      <c r="B55" s="68" t="s">
        <v>389</v>
      </c>
      <c r="C55" s="68" t="s">
        <v>346</v>
      </c>
      <c r="D55" s="68" t="s">
        <v>347</v>
      </c>
      <c r="E55" s="70">
        <v>168.4755</v>
      </c>
      <c r="F55" s="70"/>
      <c r="G55" s="70">
        <v>168.4755</v>
      </c>
    </row>
    <row r="56" spans="1:7" s="60" customFormat="1" ht="14.25" customHeight="1">
      <c r="A56" s="68" t="s">
        <v>391</v>
      </c>
      <c r="B56" s="68" t="s">
        <v>392</v>
      </c>
      <c r="C56" s="68" t="s">
        <v>393</v>
      </c>
      <c r="D56" s="68" t="s">
        <v>394</v>
      </c>
      <c r="E56" s="70">
        <v>134.30492</v>
      </c>
      <c r="F56" s="70">
        <v>134.30492</v>
      </c>
      <c r="G56" s="70"/>
    </row>
    <row r="57" spans="1:7" s="60" customFormat="1" ht="14.25" customHeight="1">
      <c r="A57" s="68" t="s">
        <v>395</v>
      </c>
      <c r="B57" s="68" t="s">
        <v>396</v>
      </c>
      <c r="C57" s="68" t="s">
        <v>393</v>
      </c>
      <c r="D57" s="68" t="s">
        <v>394</v>
      </c>
      <c r="E57" s="70">
        <v>5382.06</v>
      </c>
      <c r="F57" s="70">
        <v>5382.06</v>
      </c>
      <c r="G57" s="70"/>
    </row>
    <row r="58" spans="1:7" s="60" customFormat="1" ht="14.25" customHeight="1">
      <c r="A58" s="68" t="s">
        <v>397</v>
      </c>
      <c r="B58" s="68" t="s">
        <v>398</v>
      </c>
      <c r="C58" s="68" t="s">
        <v>399</v>
      </c>
      <c r="D58" s="68" t="s">
        <v>400</v>
      </c>
      <c r="E58" s="70">
        <v>59.373268</v>
      </c>
      <c r="F58" s="70">
        <v>59.373268</v>
      </c>
      <c r="G58" s="70"/>
    </row>
    <row r="59" spans="1:7" s="60" customFormat="1" ht="14.25" customHeight="1">
      <c r="A59" s="68" t="s">
        <v>401</v>
      </c>
      <c r="B59" s="68" t="s">
        <v>402</v>
      </c>
      <c r="C59" s="68" t="s">
        <v>399</v>
      </c>
      <c r="D59" s="68" t="s">
        <v>400</v>
      </c>
      <c r="E59" s="70">
        <v>112.093</v>
      </c>
      <c r="F59" s="70">
        <v>112.093</v>
      </c>
      <c r="G59" s="70"/>
    </row>
    <row r="60" spans="1:7" s="60" customFormat="1" ht="14.25" customHeight="1">
      <c r="A60" s="68" t="s">
        <v>403</v>
      </c>
      <c r="B60" s="68" t="s">
        <v>404</v>
      </c>
      <c r="C60" s="68" t="s">
        <v>399</v>
      </c>
      <c r="D60" s="68" t="s">
        <v>400</v>
      </c>
      <c r="E60" s="70">
        <v>4.482</v>
      </c>
      <c r="F60" s="70">
        <v>4.482</v>
      </c>
      <c r="G60" s="70"/>
    </row>
    <row r="61" spans="1:7" s="60" customFormat="1" ht="14.25" customHeight="1">
      <c r="A61" s="68" t="s">
        <v>405</v>
      </c>
      <c r="B61" s="68" t="s">
        <v>406</v>
      </c>
      <c r="C61" s="68" t="s">
        <v>407</v>
      </c>
      <c r="D61" s="68" t="s">
        <v>408</v>
      </c>
      <c r="E61" s="70">
        <v>4</v>
      </c>
      <c r="F61" s="70"/>
      <c r="G61" s="70">
        <v>4</v>
      </c>
    </row>
    <row r="62" spans="1:7" s="60" customFormat="1" ht="14.25" customHeight="1">
      <c r="A62" s="68" t="s">
        <v>409</v>
      </c>
      <c r="B62" s="68" t="s">
        <v>410</v>
      </c>
      <c r="C62" s="68" t="s">
        <v>407</v>
      </c>
      <c r="D62" s="68" t="s">
        <v>408</v>
      </c>
      <c r="E62" s="70">
        <v>7</v>
      </c>
      <c r="F62" s="70"/>
      <c r="G62" s="70">
        <v>7</v>
      </c>
    </row>
  </sheetData>
  <sheetProtection/>
  <mergeCells count="5">
    <mergeCell ref="A2:G2"/>
    <mergeCell ref="B3:F3"/>
    <mergeCell ref="A4:B4"/>
    <mergeCell ref="C4:D4"/>
    <mergeCell ref="E4:G4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04"/>
  <sheetViews>
    <sheetView zoomScaleSheetLayoutView="100" workbookViewId="0" topLeftCell="A1">
      <selection activeCell="L17" sqref="L17"/>
    </sheetView>
  </sheetViews>
  <sheetFormatPr defaultColWidth="9.00390625" defaultRowHeight="14.25"/>
  <cols>
    <col min="1" max="1" width="5.375" style="61" customWidth="1"/>
    <col min="2" max="2" width="5.25390625" style="61" customWidth="1"/>
    <col min="3" max="3" width="20.375" style="62" customWidth="1"/>
    <col min="4" max="4" width="8.375" style="63" customWidth="1"/>
    <col min="5" max="5" width="7.875" style="62" customWidth="1"/>
    <col min="6" max="6" width="18.375" style="62" customWidth="1"/>
    <col min="7" max="7" width="11.25390625" style="62" customWidth="1"/>
    <col min="8" max="9" width="9.00390625" style="62" customWidth="1"/>
    <col min="10" max="10" width="11.125" style="62" customWidth="1"/>
    <col min="11" max="16384" width="9.00390625" style="62" customWidth="1"/>
  </cols>
  <sheetData>
    <row r="1" ht="15">
      <c r="A1" s="5" t="s">
        <v>411</v>
      </c>
    </row>
    <row r="2" spans="1:24" s="60" customFormat="1" ht="28.5" customHeight="1">
      <c r="A2" s="64" t="s">
        <v>412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1:24" s="60" customFormat="1" ht="14.25" customHeight="1">
      <c r="A3" s="65" t="s">
        <v>307</v>
      </c>
      <c r="B3" s="65"/>
      <c r="C3" s="65"/>
      <c r="D3" s="66" t="s">
        <v>308</v>
      </c>
      <c r="E3" s="66"/>
      <c r="F3" s="66"/>
      <c r="G3" s="66"/>
      <c r="H3" s="66"/>
      <c r="I3" s="66"/>
      <c r="J3" s="66"/>
      <c r="X3" s="65" t="s">
        <v>2</v>
      </c>
    </row>
    <row r="4" spans="1:24" s="60" customFormat="1" ht="14.25" customHeight="1">
      <c r="A4" s="67" t="s">
        <v>413</v>
      </c>
      <c r="B4" s="67"/>
      <c r="C4" s="67"/>
      <c r="D4" s="67" t="s">
        <v>414</v>
      </c>
      <c r="E4" s="67"/>
      <c r="F4" s="67"/>
      <c r="G4" s="67" t="s">
        <v>415</v>
      </c>
      <c r="H4" s="67" t="s">
        <v>416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 t="s">
        <v>417</v>
      </c>
      <c r="T4" s="67"/>
      <c r="U4" s="67"/>
      <c r="V4" s="67"/>
      <c r="W4" s="67"/>
      <c r="X4" s="67"/>
    </row>
    <row r="5" spans="1:24" s="60" customFormat="1" ht="14.25" customHeight="1">
      <c r="A5" s="67" t="s">
        <v>418</v>
      </c>
      <c r="B5" s="67" t="s">
        <v>419</v>
      </c>
      <c r="C5" s="67" t="s">
        <v>131</v>
      </c>
      <c r="D5" s="67" t="s">
        <v>418</v>
      </c>
      <c r="E5" s="67" t="s">
        <v>419</v>
      </c>
      <c r="F5" s="67" t="s">
        <v>131</v>
      </c>
      <c r="G5" s="67"/>
      <c r="H5" s="67" t="s">
        <v>121</v>
      </c>
      <c r="I5" s="67" t="s">
        <v>420</v>
      </c>
      <c r="J5" s="67"/>
      <c r="K5" s="67" t="s">
        <v>421</v>
      </c>
      <c r="L5" s="67" t="s">
        <v>422</v>
      </c>
      <c r="M5" s="67" t="s">
        <v>423</v>
      </c>
      <c r="N5" s="67" t="s">
        <v>424</v>
      </c>
      <c r="O5" s="67" t="s">
        <v>425</v>
      </c>
      <c r="P5" s="67" t="s">
        <v>426</v>
      </c>
      <c r="Q5" s="67" t="s">
        <v>427</v>
      </c>
      <c r="R5" s="67" t="s">
        <v>428</v>
      </c>
      <c r="S5" s="67" t="s">
        <v>121</v>
      </c>
      <c r="T5" s="67" t="s">
        <v>420</v>
      </c>
      <c r="U5" s="67" t="s">
        <v>421</v>
      </c>
      <c r="V5" s="67" t="s">
        <v>422</v>
      </c>
      <c r="W5" s="67" t="s">
        <v>429</v>
      </c>
      <c r="X5" s="67" t="s">
        <v>430</v>
      </c>
    </row>
    <row r="6" spans="1:24" s="60" customFormat="1" ht="22.5" customHeight="1">
      <c r="A6" s="67"/>
      <c r="B6" s="67"/>
      <c r="C6" s="67"/>
      <c r="D6" s="67"/>
      <c r="E6" s="67"/>
      <c r="F6" s="67"/>
      <c r="G6" s="67"/>
      <c r="H6" s="67"/>
      <c r="I6" s="67" t="s">
        <v>431</v>
      </c>
      <c r="J6" s="67" t="s">
        <v>432</v>
      </c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</row>
    <row r="7" spans="1:24" s="60" customFormat="1" ht="14.25" customHeight="1">
      <c r="A7" s="68"/>
      <c r="B7" s="68"/>
      <c r="C7" s="68" t="s">
        <v>121</v>
      </c>
      <c r="D7" s="68"/>
      <c r="E7" s="68"/>
      <c r="F7" s="68"/>
      <c r="G7" s="69">
        <v>92940.982519</v>
      </c>
      <c r="H7" s="69">
        <v>92940.982519</v>
      </c>
      <c r="I7" s="69">
        <v>92940.982519</v>
      </c>
      <c r="J7" s="69">
        <v>92940.982519</v>
      </c>
      <c r="K7" s="70"/>
      <c r="L7" s="70"/>
      <c r="M7" s="70"/>
      <c r="N7" s="70"/>
      <c r="O7" s="70"/>
      <c r="P7" s="70"/>
      <c r="Q7" s="70"/>
      <c r="R7" s="70"/>
      <c r="S7" s="70">
        <v>15022</v>
      </c>
      <c r="T7" s="70">
        <v>15022</v>
      </c>
      <c r="U7" s="70"/>
      <c r="V7" s="70"/>
      <c r="W7" s="70"/>
      <c r="X7" s="70"/>
    </row>
    <row r="8" spans="1:24" s="60" customFormat="1" ht="22.5" customHeight="1">
      <c r="A8" s="68" t="s">
        <v>433</v>
      </c>
      <c r="B8" s="68" t="s">
        <v>434</v>
      </c>
      <c r="C8" s="68" t="s">
        <v>316</v>
      </c>
      <c r="D8" s="68" t="s">
        <v>435</v>
      </c>
      <c r="E8" s="68" t="s">
        <v>434</v>
      </c>
      <c r="F8" s="68" t="s">
        <v>318</v>
      </c>
      <c r="G8" s="69">
        <v>4343.24</v>
      </c>
      <c r="H8" s="69">
        <v>4343.24</v>
      </c>
      <c r="I8" s="69">
        <v>4343.24</v>
      </c>
      <c r="J8" s="69">
        <v>4343.24</v>
      </c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</row>
    <row r="9" spans="1:24" s="60" customFormat="1" ht="22.5" customHeight="1">
      <c r="A9" s="68" t="s">
        <v>433</v>
      </c>
      <c r="B9" s="68" t="s">
        <v>434</v>
      </c>
      <c r="C9" s="68" t="s">
        <v>316</v>
      </c>
      <c r="D9" s="68" t="s">
        <v>436</v>
      </c>
      <c r="E9" s="68" t="s">
        <v>434</v>
      </c>
      <c r="F9" s="68" t="s">
        <v>320</v>
      </c>
      <c r="G9" s="69">
        <v>8776.7</v>
      </c>
      <c r="H9" s="69">
        <v>8776.7</v>
      </c>
      <c r="I9" s="69">
        <v>8776.7</v>
      </c>
      <c r="J9" s="69">
        <v>8776.7</v>
      </c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</row>
    <row r="10" spans="1:24" s="60" customFormat="1" ht="22.5" customHeight="1">
      <c r="A10" s="68" t="s">
        <v>433</v>
      </c>
      <c r="B10" s="68" t="s">
        <v>437</v>
      </c>
      <c r="C10" s="68" t="s">
        <v>322</v>
      </c>
      <c r="D10" s="68" t="s">
        <v>435</v>
      </c>
      <c r="E10" s="68" t="s">
        <v>434</v>
      </c>
      <c r="F10" s="68" t="s">
        <v>318</v>
      </c>
      <c r="G10" s="69">
        <v>1925.53</v>
      </c>
      <c r="H10" s="69">
        <v>1925.53</v>
      </c>
      <c r="I10" s="69">
        <v>1925.53</v>
      </c>
      <c r="J10" s="69">
        <v>1925.53</v>
      </c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</row>
    <row r="11" spans="1:24" s="60" customFormat="1" ht="22.5" customHeight="1">
      <c r="A11" s="68" t="s">
        <v>433</v>
      </c>
      <c r="B11" s="68" t="s">
        <v>437</v>
      </c>
      <c r="C11" s="68" t="s">
        <v>322</v>
      </c>
      <c r="D11" s="68" t="s">
        <v>436</v>
      </c>
      <c r="E11" s="68" t="s">
        <v>434</v>
      </c>
      <c r="F11" s="68" t="s">
        <v>320</v>
      </c>
      <c r="G11" s="69">
        <v>2389.85</v>
      </c>
      <c r="H11" s="69">
        <v>2389.85</v>
      </c>
      <c r="I11" s="69">
        <v>2389.85</v>
      </c>
      <c r="J11" s="69">
        <v>2389.85</v>
      </c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</row>
    <row r="12" spans="1:24" s="60" customFormat="1" ht="22.5" customHeight="1">
      <c r="A12" s="68" t="s">
        <v>433</v>
      </c>
      <c r="B12" s="68" t="s">
        <v>438</v>
      </c>
      <c r="C12" s="68" t="s">
        <v>324</v>
      </c>
      <c r="D12" s="68" t="s">
        <v>435</v>
      </c>
      <c r="E12" s="68" t="s">
        <v>434</v>
      </c>
      <c r="F12" s="68" t="s">
        <v>318</v>
      </c>
      <c r="G12" s="69">
        <v>1781.461</v>
      </c>
      <c r="H12" s="69">
        <v>1781.461</v>
      </c>
      <c r="I12" s="69">
        <v>1781.461</v>
      </c>
      <c r="J12" s="69">
        <v>1781.461</v>
      </c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</row>
    <row r="13" spans="1:24" s="60" customFormat="1" ht="22.5" customHeight="1">
      <c r="A13" s="68" t="s">
        <v>433</v>
      </c>
      <c r="B13" s="68" t="s">
        <v>438</v>
      </c>
      <c r="C13" s="68" t="s">
        <v>324</v>
      </c>
      <c r="D13" s="68" t="s">
        <v>436</v>
      </c>
      <c r="E13" s="68" t="s">
        <v>434</v>
      </c>
      <c r="F13" s="68" t="s">
        <v>320</v>
      </c>
      <c r="G13" s="69">
        <v>1968.5939</v>
      </c>
      <c r="H13" s="69">
        <v>1968.5939</v>
      </c>
      <c r="I13" s="69">
        <v>1968.5939</v>
      </c>
      <c r="J13" s="69">
        <v>1968.5939</v>
      </c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</row>
    <row r="14" spans="1:24" s="60" customFormat="1" ht="22.5" customHeight="1">
      <c r="A14" s="68" t="s">
        <v>433</v>
      </c>
      <c r="B14" s="68" t="s">
        <v>439</v>
      </c>
      <c r="C14" s="68" t="s">
        <v>440</v>
      </c>
      <c r="D14" s="68" t="s">
        <v>436</v>
      </c>
      <c r="E14" s="68" t="s">
        <v>434</v>
      </c>
      <c r="F14" s="68" t="s">
        <v>320</v>
      </c>
      <c r="G14" s="69">
        <v>125.96</v>
      </c>
      <c r="H14" s="69">
        <v>125.96</v>
      </c>
      <c r="I14" s="69">
        <v>125.96</v>
      </c>
      <c r="J14" s="69">
        <v>125.96</v>
      </c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</row>
    <row r="15" spans="1:24" s="60" customFormat="1" ht="22.5" customHeight="1">
      <c r="A15" s="68" t="s">
        <v>433</v>
      </c>
      <c r="B15" s="68" t="s">
        <v>441</v>
      </c>
      <c r="C15" s="68" t="s">
        <v>326</v>
      </c>
      <c r="D15" s="68" t="s">
        <v>436</v>
      </c>
      <c r="E15" s="68" t="s">
        <v>434</v>
      </c>
      <c r="F15" s="68" t="s">
        <v>320</v>
      </c>
      <c r="G15" s="69">
        <v>9352.31</v>
      </c>
      <c r="H15" s="69">
        <v>9352.31</v>
      </c>
      <c r="I15" s="69">
        <v>9352.31</v>
      </c>
      <c r="J15" s="69">
        <v>9352.31</v>
      </c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</row>
    <row r="16" spans="1:24" s="60" customFormat="1" ht="33.75" customHeight="1">
      <c r="A16" s="68" t="s">
        <v>433</v>
      </c>
      <c r="B16" s="68" t="s">
        <v>442</v>
      </c>
      <c r="C16" s="68" t="s">
        <v>328</v>
      </c>
      <c r="D16" s="68" t="s">
        <v>435</v>
      </c>
      <c r="E16" s="68" t="s">
        <v>437</v>
      </c>
      <c r="F16" s="68" t="s">
        <v>330</v>
      </c>
      <c r="G16" s="69">
        <v>1269.57</v>
      </c>
      <c r="H16" s="69">
        <v>1269.57</v>
      </c>
      <c r="I16" s="69">
        <v>1269.57</v>
      </c>
      <c r="J16" s="69">
        <v>1269.57</v>
      </c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</row>
    <row r="17" spans="1:24" s="60" customFormat="1" ht="33.75" customHeight="1">
      <c r="A17" s="68" t="s">
        <v>433</v>
      </c>
      <c r="B17" s="68" t="s">
        <v>442</v>
      </c>
      <c r="C17" s="68" t="s">
        <v>328</v>
      </c>
      <c r="D17" s="68" t="s">
        <v>436</v>
      </c>
      <c r="E17" s="68" t="s">
        <v>434</v>
      </c>
      <c r="F17" s="68" t="s">
        <v>320</v>
      </c>
      <c r="G17" s="69">
        <v>2111.89</v>
      </c>
      <c r="H17" s="69">
        <v>2111.89</v>
      </c>
      <c r="I17" s="69">
        <v>2111.89</v>
      </c>
      <c r="J17" s="69">
        <v>2111.89</v>
      </c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</row>
    <row r="18" spans="1:24" s="60" customFormat="1" ht="22.5" customHeight="1">
      <c r="A18" s="68" t="s">
        <v>433</v>
      </c>
      <c r="B18" s="68" t="s">
        <v>443</v>
      </c>
      <c r="C18" s="68" t="s">
        <v>444</v>
      </c>
      <c r="D18" s="68" t="s">
        <v>435</v>
      </c>
      <c r="E18" s="68" t="s">
        <v>437</v>
      </c>
      <c r="F18" s="68" t="s">
        <v>330</v>
      </c>
      <c r="G18" s="69">
        <v>1322</v>
      </c>
      <c r="H18" s="69">
        <v>1322</v>
      </c>
      <c r="I18" s="69">
        <v>1322</v>
      </c>
      <c r="J18" s="69">
        <v>1322</v>
      </c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</row>
    <row r="19" spans="1:24" s="60" customFormat="1" ht="22.5" customHeight="1">
      <c r="A19" s="68" t="s">
        <v>433</v>
      </c>
      <c r="B19" s="68" t="s">
        <v>445</v>
      </c>
      <c r="C19" s="68" t="s">
        <v>332</v>
      </c>
      <c r="D19" s="68" t="s">
        <v>435</v>
      </c>
      <c r="E19" s="68" t="s">
        <v>437</v>
      </c>
      <c r="F19" s="68" t="s">
        <v>330</v>
      </c>
      <c r="G19" s="69">
        <v>647.89</v>
      </c>
      <c r="H19" s="69">
        <v>647.89</v>
      </c>
      <c r="I19" s="69">
        <v>647.89</v>
      </c>
      <c r="J19" s="69">
        <v>647.89</v>
      </c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</row>
    <row r="20" spans="1:24" s="60" customFormat="1" ht="22.5" customHeight="1">
      <c r="A20" s="68" t="s">
        <v>433</v>
      </c>
      <c r="B20" s="68" t="s">
        <v>445</v>
      </c>
      <c r="C20" s="68" t="s">
        <v>332</v>
      </c>
      <c r="D20" s="68" t="s">
        <v>436</v>
      </c>
      <c r="E20" s="68" t="s">
        <v>434</v>
      </c>
      <c r="F20" s="68" t="s">
        <v>320</v>
      </c>
      <c r="G20" s="69">
        <v>1225.73</v>
      </c>
      <c r="H20" s="69">
        <v>1225.73</v>
      </c>
      <c r="I20" s="69">
        <v>1225.73</v>
      </c>
      <c r="J20" s="69">
        <v>1225.73</v>
      </c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</row>
    <row r="21" spans="1:24" s="60" customFormat="1" ht="22.5" customHeight="1">
      <c r="A21" s="68" t="s">
        <v>433</v>
      </c>
      <c r="B21" s="68" t="s">
        <v>446</v>
      </c>
      <c r="C21" s="68" t="s">
        <v>334</v>
      </c>
      <c r="D21" s="68" t="s">
        <v>435</v>
      </c>
      <c r="E21" s="68" t="s">
        <v>437</v>
      </c>
      <c r="F21" s="68" t="s">
        <v>330</v>
      </c>
      <c r="G21" s="69">
        <v>30.23</v>
      </c>
      <c r="H21" s="69">
        <v>30.23</v>
      </c>
      <c r="I21" s="69">
        <v>30.23</v>
      </c>
      <c r="J21" s="69">
        <v>30.23</v>
      </c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</row>
    <row r="22" spans="1:24" s="60" customFormat="1" ht="22.5" customHeight="1">
      <c r="A22" s="68" t="s">
        <v>433</v>
      </c>
      <c r="B22" s="68" t="s">
        <v>447</v>
      </c>
      <c r="C22" s="68" t="s">
        <v>336</v>
      </c>
      <c r="D22" s="68" t="s">
        <v>435</v>
      </c>
      <c r="E22" s="68" t="s">
        <v>437</v>
      </c>
      <c r="F22" s="68" t="s">
        <v>330</v>
      </c>
      <c r="G22" s="69">
        <v>43.29</v>
      </c>
      <c r="H22" s="69">
        <v>43.29</v>
      </c>
      <c r="I22" s="69">
        <v>43.29</v>
      </c>
      <c r="J22" s="69">
        <v>43.29</v>
      </c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</row>
    <row r="23" spans="1:24" s="60" customFormat="1" ht="22.5" customHeight="1">
      <c r="A23" s="68" t="s">
        <v>433</v>
      </c>
      <c r="B23" s="68" t="s">
        <v>447</v>
      </c>
      <c r="C23" s="68" t="s">
        <v>336</v>
      </c>
      <c r="D23" s="68" t="s">
        <v>436</v>
      </c>
      <c r="E23" s="68" t="s">
        <v>434</v>
      </c>
      <c r="F23" s="68" t="s">
        <v>320</v>
      </c>
      <c r="G23" s="69">
        <v>117.28</v>
      </c>
      <c r="H23" s="69">
        <v>117.28</v>
      </c>
      <c r="I23" s="69">
        <v>117.28</v>
      </c>
      <c r="J23" s="69">
        <v>117.28</v>
      </c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</row>
    <row r="24" spans="1:24" s="60" customFormat="1" ht="14.25" customHeight="1">
      <c r="A24" s="68" t="s">
        <v>433</v>
      </c>
      <c r="B24" s="68" t="s">
        <v>448</v>
      </c>
      <c r="C24" s="68" t="s">
        <v>338</v>
      </c>
      <c r="D24" s="68" t="s">
        <v>435</v>
      </c>
      <c r="E24" s="68" t="s">
        <v>438</v>
      </c>
      <c r="F24" s="68" t="s">
        <v>338</v>
      </c>
      <c r="G24" s="69">
        <v>1250.1</v>
      </c>
      <c r="H24" s="69">
        <v>1250.1</v>
      </c>
      <c r="I24" s="69">
        <v>1250.1</v>
      </c>
      <c r="J24" s="69">
        <v>1250.1</v>
      </c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</row>
    <row r="25" spans="1:24" s="60" customFormat="1" ht="22.5" customHeight="1">
      <c r="A25" s="68" t="s">
        <v>433</v>
      </c>
      <c r="B25" s="68" t="s">
        <v>448</v>
      </c>
      <c r="C25" s="68" t="s">
        <v>338</v>
      </c>
      <c r="D25" s="68" t="s">
        <v>436</v>
      </c>
      <c r="E25" s="68" t="s">
        <v>434</v>
      </c>
      <c r="F25" s="68" t="s">
        <v>320</v>
      </c>
      <c r="G25" s="69">
        <v>2473.37</v>
      </c>
      <c r="H25" s="69">
        <v>2473.37</v>
      </c>
      <c r="I25" s="69">
        <v>2473.37</v>
      </c>
      <c r="J25" s="69">
        <v>2473.37</v>
      </c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</row>
    <row r="26" spans="1:24" s="60" customFormat="1" ht="22.5" customHeight="1">
      <c r="A26" s="68" t="s">
        <v>433</v>
      </c>
      <c r="B26" s="68" t="s">
        <v>449</v>
      </c>
      <c r="C26" s="68" t="s">
        <v>450</v>
      </c>
      <c r="D26" s="68" t="s">
        <v>435</v>
      </c>
      <c r="E26" s="68" t="s">
        <v>451</v>
      </c>
      <c r="F26" s="68" t="s">
        <v>341</v>
      </c>
      <c r="G26" s="69">
        <v>1100</v>
      </c>
      <c r="H26" s="69">
        <v>1100</v>
      </c>
      <c r="I26" s="69">
        <v>1100</v>
      </c>
      <c r="J26" s="69">
        <v>1100</v>
      </c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</row>
    <row r="27" spans="1:24" s="60" customFormat="1" ht="22.5" customHeight="1">
      <c r="A27" s="68" t="s">
        <v>433</v>
      </c>
      <c r="B27" s="68" t="s">
        <v>451</v>
      </c>
      <c r="C27" s="68" t="s">
        <v>341</v>
      </c>
      <c r="D27" s="68" t="s">
        <v>435</v>
      </c>
      <c r="E27" s="68" t="s">
        <v>434</v>
      </c>
      <c r="F27" s="68" t="s">
        <v>318</v>
      </c>
      <c r="G27" s="69">
        <v>580.64</v>
      </c>
      <c r="H27" s="69">
        <v>580.64</v>
      </c>
      <c r="I27" s="69">
        <v>580.64</v>
      </c>
      <c r="J27" s="69">
        <v>580.64</v>
      </c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</row>
    <row r="28" spans="1:24" s="60" customFormat="1" ht="14.25" customHeight="1">
      <c r="A28" s="68" t="s">
        <v>452</v>
      </c>
      <c r="B28" s="68" t="s">
        <v>434</v>
      </c>
      <c r="C28" s="68" t="s">
        <v>343</v>
      </c>
      <c r="D28" s="68" t="s">
        <v>453</v>
      </c>
      <c r="E28" s="68" t="s">
        <v>434</v>
      </c>
      <c r="F28" s="68" t="s">
        <v>345</v>
      </c>
      <c r="G28" s="69">
        <v>1997.537776</v>
      </c>
      <c r="H28" s="69">
        <v>1997.537776</v>
      </c>
      <c r="I28" s="69">
        <v>1997.537776</v>
      </c>
      <c r="J28" s="69">
        <v>1997.537776</v>
      </c>
      <c r="K28" s="70"/>
      <c r="L28" s="70"/>
      <c r="M28" s="70"/>
      <c r="N28" s="70"/>
      <c r="O28" s="70"/>
      <c r="P28" s="70"/>
      <c r="Q28" s="70"/>
      <c r="R28" s="70"/>
      <c r="S28" s="70">
        <v>311.689776</v>
      </c>
      <c r="T28" s="70">
        <v>311.689776</v>
      </c>
      <c r="U28" s="70"/>
      <c r="V28" s="70"/>
      <c r="W28" s="70"/>
      <c r="X28" s="70"/>
    </row>
    <row r="29" spans="1:24" s="60" customFormat="1" ht="22.5" customHeight="1">
      <c r="A29" s="68" t="s">
        <v>452</v>
      </c>
      <c r="B29" s="68" t="s">
        <v>434</v>
      </c>
      <c r="C29" s="68" t="s">
        <v>343</v>
      </c>
      <c r="D29" s="68" t="s">
        <v>436</v>
      </c>
      <c r="E29" s="68" t="s">
        <v>437</v>
      </c>
      <c r="F29" s="68" t="s">
        <v>347</v>
      </c>
      <c r="G29" s="69">
        <v>760.796013</v>
      </c>
      <c r="H29" s="69">
        <v>760.796013</v>
      </c>
      <c r="I29" s="69">
        <v>760.796013</v>
      </c>
      <c r="J29" s="69">
        <v>760.796013</v>
      </c>
      <c r="K29" s="70"/>
      <c r="L29" s="70"/>
      <c r="M29" s="70"/>
      <c r="N29" s="70"/>
      <c r="O29" s="70"/>
      <c r="P29" s="70"/>
      <c r="Q29" s="70"/>
      <c r="R29" s="70"/>
      <c r="S29" s="70">
        <v>156.286013</v>
      </c>
      <c r="T29" s="70">
        <v>156.286013</v>
      </c>
      <c r="U29" s="70"/>
      <c r="V29" s="70"/>
      <c r="W29" s="70"/>
      <c r="X29" s="70"/>
    </row>
    <row r="30" spans="1:24" s="60" customFormat="1" ht="14.25" customHeight="1">
      <c r="A30" s="68" t="s">
        <v>452</v>
      </c>
      <c r="B30" s="68" t="s">
        <v>437</v>
      </c>
      <c r="C30" s="68" t="s">
        <v>349</v>
      </c>
      <c r="D30" s="68" t="s">
        <v>453</v>
      </c>
      <c r="E30" s="68" t="s">
        <v>434</v>
      </c>
      <c r="F30" s="68" t="s">
        <v>345</v>
      </c>
      <c r="G30" s="69">
        <v>24.106102</v>
      </c>
      <c r="H30" s="69">
        <v>24.106102</v>
      </c>
      <c r="I30" s="69">
        <v>24.106102</v>
      </c>
      <c r="J30" s="69">
        <v>24.106102</v>
      </c>
      <c r="K30" s="70"/>
      <c r="L30" s="70"/>
      <c r="M30" s="70"/>
      <c r="N30" s="70"/>
      <c r="O30" s="70"/>
      <c r="P30" s="70"/>
      <c r="Q30" s="70"/>
      <c r="R30" s="70"/>
      <c r="S30" s="70">
        <v>0.506102</v>
      </c>
      <c r="T30" s="70">
        <v>0.506102</v>
      </c>
      <c r="U30" s="70"/>
      <c r="V30" s="70"/>
      <c r="W30" s="70"/>
      <c r="X30" s="70"/>
    </row>
    <row r="31" spans="1:24" s="60" customFormat="1" ht="22.5" customHeight="1">
      <c r="A31" s="68" t="s">
        <v>452</v>
      </c>
      <c r="B31" s="68" t="s">
        <v>437</v>
      </c>
      <c r="C31" s="68" t="s">
        <v>349</v>
      </c>
      <c r="D31" s="68" t="s">
        <v>436</v>
      </c>
      <c r="E31" s="68" t="s">
        <v>437</v>
      </c>
      <c r="F31" s="68" t="s">
        <v>347</v>
      </c>
      <c r="G31" s="69">
        <v>20.1</v>
      </c>
      <c r="H31" s="69">
        <v>20.1</v>
      </c>
      <c r="I31" s="69">
        <v>20.1</v>
      </c>
      <c r="J31" s="69">
        <v>20.1</v>
      </c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</row>
    <row r="32" spans="1:24" s="60" customFormat="1" ht="14.25" customHeight="1">
      <c r="A32" s="68" t="s">
        <v>452</v>
      </c>
      <c r="B32" s="68" t="s">
        <v>438</v>
      </c>
      <c r="C32" s="68" t="s">
        <v>351</v>
      </c>
      <c r="D32" s="68" t="s">
        <v>453</v>
      </c>
      <c r="E32" s="68" t="s">
        <v>454</v>
      </c>
      <c r="F32" s="68" t="s">
        <v>378</v>
      </c>
      <c r="G32" s="69">
        <v>10.95</v>
      </c>
      <c r="H32" s="69">
        <v>10.95</v>
      </c>
      <c r="I32" s="69">
        <v>10.95</v>
      </c>
      <c r="J32" s="69">
        <v>10.95</v>
      </c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</row>
    <row r="33" spans="1:24" s="60" customFormat="1" ht="22.5" customHeight="1">
      <c r="A33" s="68" t="s">
        <v>452</v>
      </c>
      <c r="B33" s="68" t="s">
        <v>438</v>
      </c>
      <c r="C33" s="68" t="s">
        <v>351</v>
      </c>
      <c r="D33" s="68" t="s">
        <v>436</v>
      </c>
      <c r="E33" s="68" t="s">
        <v>437</v>
      </c>
      <c r="F33" s="68" t="s">
        <v>347</v>
      </c>
      <c r="G33" s="69">
        <v>9.5</v>
      </c>
      <c r="H33" s="69">
        <v>9.5</v>
      </c>
      <c r="I33" s="69">
        <v>9.5</v>
      </c>
      <c r="J33" s="69">
        <v>9.5</v>
      </c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</row>
    <row r="34" spans="1:24" s="60" customFormat="1" ht="14.25" customHeight="1">
      <c r="A34" s="68" t="s">
        <v>452</v>
      </c>
      <c r="B34" s="68" t="s">
        <v>454</v>
      </c>
      <c r="C34" s="68" t="s">
        <v>353</v>
      </c>
      <c r="D34" s="68" t="s">
        <v>453</v>
      </c>
      <c r="E34" s="68" t="s">
        <v>434</v>
      </c>
      <c r="F34" s="68" t="s">
        <v>345</v>
      </c>
      <c r="G34" s="69">
        <v>10.64</v>
      </c>
      <c r="H34" s="69">
        <v>10.64</v>
      </c>
      <c r="I34" s="69">
        <v>10.64</v>
      </c>
      <c r="J34" s="69">
        <v>10.64</v>
      </c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</row>
    <row r="35" spans="1:24" s="60" customFormat="1" ht="22.5" customHeight="1">
      <c r="A35" s="68" t="s">
        <v>452</v>
      </c>
      <c r="B35" s="68" t="s">
        <v>454</v>
      </c>
      <c r="C35" s="68" t="s">
        <v>353</v>
      </c>
      <c r="D35" s="68" t="s">
        <v>436</v>
      </c>
      <c r="E35" s="68" t="s">
        <v>437</v>
      </c>
      <c r="F35" s="68" t="s">
        <v>347</v>
      </c>
      <c r="G35" s="69">
        <v>24.445</v>
      </c>
      <c r="H35" s="69">
        <v>24.445</v>
      </c>
      <c r="I35" s="69">
        <v>24.445</v>
      </c>
      <c r="J35" s="69">
        <v>24.445</v>
      </c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</row>
    <row r="36" spans="1:24" s="60" customFormat="1" ht="14.25" customHeight="1">
      <c r="A36" s="68" t="s">
        <v>452</v>
      </c>
      <c r="B36" s="68" t="s">
        <v>439</v>
      </c>
      <c r="C36" s="68" t="s">
        <v>355</v>
      </c>
      <c r="D36" s="68" t="s">
        <v>453</v>
      </c>
      <c r="E36" s="68" t="s">
        <v>434</v>
      </c>
      <c r="F36" s="68" t="s">
        <v>345</v>
      </c>
      <c r="G36" s="69">
        <v>55.11</v>
      </c>
      <c r="H36" s="69">
        <v>55.11</v>
      </c>
      <c r="I36" s="69">
        <v>55.11</v>
      </c>
      <c r="J36" s="69">
        <v>55.11</v>
      </c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</row>
    <row r="37" spans="1:24" s="60" customFormat="1" ht="22.5" customHeight="1">
      <c r="A37" s="68" t="s">
        <v>452</v>
      </c>
      <c r="B37" s="68" t="s">
        <v>439</v>
      </c>
      <c r="C37" s="68" t="s">
        <v>355</v>
      </c>
      <c r="D37" s="68" t="s">
        <v>436</v>
      </c>
      <c r="E37" s="68" t="s">
        <v>437</v>
      </c>
      <c r="F37" s="68" t="s">
        <v>347</v>
      </c>
      <c r="G37" s="69">
        <v>294.505</v>
      </c>
      <c r="H37" s="69">
        <v>294.505</v>
      </c>
      <c r="I37" s="69">
        <v>294.505</v>
      </c>
      <c r="J37" s="69">
        <v>294.505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</row>
    <row r="38" spans="1:24" s="60" customFormat="1" ht="14.25" customHeight="1">
      <c r="A38" s="68" t="s">
        <v>452</v>
      </c>
      <c r="B38" s="68" t="s">
        <v>441</v>
      </c>
      <c r="C38" s="68" t="s">
        <v>357</v>
      </c>
      <c r="D38" s="68" t="s">
        <v>453</v>
      </c>
      <c r="E38" s="68" t="s">
        <v>434</v>
      </c>
      <c r="F38" s="68" t="s">
        <v>345</v>
      </c>
      <c r="G38" s="69">
        <v>74.3965</v>
      </c>
      <c r="H38" s="69">
        <v>74.3965</v>
      </c>
      <c r="I38" s="69">
        <v>74.3965</v>
      </c>
      <c r="J38" s="69">
        <v>74.3965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</row>
    <row r="39" spans="1:24" s="60" customFormat="1" ht="22.5" customHeight="1">
      <c r="A39" s="68" t="s">
        <v>452</v>
      </c>
      <c r="B39" s="68" t="s">
        <v>441</v>
      </c>
      <c r="C39" s="68" t="s">
        <v>357</v>
      </c>
      <c r="D39" s="68" t="s">
        <v>436</v>
      </c>
      <c r="E39" s="68" t="s">
        <v>437</v>
      </c>
      <c r="F39" s="68" t="s">
        <v>347</v>
      </c>
      <c r="G39" s="69">
        <v>32.89</v>
      </c>
      <c r="H39" s="69">
        <v>32.89</v>
      </c>
      <c r="I39" s="69">
        <v>32.89</v>
      </c>
      <c r="J39" s="69">
        <v>32.89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</row>
    <row r="40" spans="1:24" s="60" customFormat="1" ht="14.25" customHeight="1">
      <c r="A40" s="68" t="s">
        <v>452</v>
      </c>
      <c r="B40" s="68" t="s">
        <v>442</v>
      </c>
      <c r="C40" s="68" t="s">
        <v>359</v>
      </c>
      <c r="D40" s="68" t="s">
        <v>453</v>
      </c>
      <c r="E40" s="68" t="s">
        <v>434</v>
      </c>
      <c r="F40" s="68" t="s">
        <v>345</v>
      </c>
      <c r="G40" s="69">
        <v>2.4</v>
      </c>
      <c r="H40" s="69">
        <v>2.4</v>
      </c>
      <c r="I40" s="69">
        <v>2.4</v>
      </c>
      <c r="J40" s="69">
        <v>2.4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</row>
    <row r="41" spans="1:24" s="60" customFormat="1" ht="22.5" customHeight="1">
      <c r="A41" s="68" t="s">
        <v>452</v>
      </c>
      <c r="B41" s="68" t="s">
        <v>442</v>
      </c>
      <c r="C41" s="68" t="s">
        <v>359</v>
      </c>
      <c r="D41" s="68" t="s">
        <v>436</v>
      </c>
      <c r="E41" s="68" t="s">
        <v>437</v>
      </c>
      <c r="F41" s="68" t="s">
        <v>347</v>
      </c>
      <c r="G41" s="69">
        <v>15</v>
      </c>
      <c r="H41" s="69">
        <v>15</v>
      </c>
      <c r="I41" s="69">
        <v>15</v>
      </c>
      <c r="J41" s="69">
        <v>15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</row>
    <row r="42" spans="1:24" s="60" customFormat="1" ht="22.5" customHeight="1">
      <c r="A42" s="68" t="s">
        <v>452</v>
      </c>
      <c r="B42" s="68" t="s">
        <v>443</v>
      </c>
      <c r="C42" s="68" t="s">
        <v>455</v>
      </c>
      <c r="D42" s="68" t="s">
        <v>436</v>
      </c>
      <c r="E42" s="68" t="s">
        <v>437</v>
      </c>
      <c r="F42" s="68" t="s">
        <v>347</v>
      </c>
      <c r="G42" s="69">
        <v>422.68</v>
      </c>
      <c r="H42" s="69">
        <v>422.68</v>
      </c>
      <c r="I42" s="69">
        <v>422.68</v>
      </c>
      <c r="J42" s="69">
        <v>422.68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</row>
    <row r="43" spans="1:24" s="60" customFormat="1" ht="14.25" customHeight="1">
      <c r="A43" s="68" t="s">
        <v>452</v>
      </c>
      <c r="B43" s="68" t="s">
        <v>446</v>
      </c>
      <c r="C43" s="68" t="s">
        <v>361</v>
      </c>
      <c r="D43" s="68" t="s">
        <v>453</v>
      </c>
      <c r="E43" s="68" t="s">
        <v>434</v>
      </c>
      <c r="F43" s="68" t="s">
        <v>345</v>
      </c>
      <c r="G43" s="69">
        <v>54</v>
      </c>
      <c r="H43" s="69">
        <v>54</v>
      </c>
      <c r="I43" s="69">
        <v>54</v>
      </c>
      <c r="J43" s="69">
        <v>54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</row>
    <row r="44" spans="1:24" s="60" customFormat="1" ht="22.5" customHeight="1">
      <c r="A44" s="68" t="s">
        <v>452</v>
      </c>
      <c r="B44" s="68" t="s">
        <v>446</v>
      </c>
      <c r="C44" s="68" t="s">
        <v>361</v>
      </c>
      <c r="D44" s="68" t="s">
        <v>436</v>
      </c>
      <c r="E44" s="68" t="s">
        <v>437</v>
      </c>
      <c r="F44" s="68" t="s">
        <v>347</v>
      </c>
      <c r="G44" s="69">
        <v>70</v>
      </c>
      <c r="H44" s="69">
        <v>70</v>
      </c>
      <c r="I44" s="69">
        <v>70</v>
      </c>
      <c r="J44" s="69">
        <v>70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</row>
    <row r="45" spans="1:24" s="60" customFormat="1" ht="22.5" customHeight="1">
      <c r="A45" s="68" t="s">
        <v>452</v>
      </c>
      <c r="B45" s="68" t="s">
        <v>448</v>
      </c>
      <c r="C45" s="68" t="s">
        <v>363</v>
      </c>
      <c r="D45" s="68" t="s">
        <v>453</v>
      </c>
      <c r="E45" s="68" t="s">
        <v>443</v>
      </c>
      <c r="F45" s="68" t="s">
        <v>365</v>
      </c>
      <c r="G45" s="69">
        <v>262.133567</v>
      </c>
      <c r="H45" s="69">
        <v>262.133567</v>
      </c>
      <c r="I45" s="69">
        <v>262.133567</v>
      </c>
      <c r="J45" s="69">
        <v>262.133567</v>
      </c>
      <c r="K45" s="70"/>
      <c r="L45" s="70"/>
      <c r="M45" s="70"/>
      <c r="N45" s="70"/>
      <c r="O45" s="70"/>
      <c r="P45" s="70"/>
      <c r="Q45" s="70"/>
      <c r="R45" s="70"/>
      <c r="S45" s="70">
        <v>0.16</v>
      </c>
      <c r="T45" s="70">
        <v>0.1</v>
      </c>
      <c r="U45" s="70"/>
      <c r="V45" s="70"/>
      <c r="W45" s="70"/>
      <c r="X45" s="70"/>
    </row>
    <row r="46" spans="1:24" s="60" customFormat="1" ht="22.5" customHeight="1">
      <c r="A46" s="68" t="s">
        <v>452</v>
      </c>
      <c r="B46" s="68" t="s">
        <v>448</v>
      </c>
      <c r="C46" s="68" t="s">
        <v>363</v>
      </c>
      <c r="D46" s="68" t="s">
        <v>436</v>
      </c>
      <c r="E46" s="68" t="s">
        <v>437</v>
      </c>
      <c r="F46" s="68" t="s">
        <v>347</v>
      </c>
      <c r="G46" s="69">
        <v>478.08</v>
      </c>
      <c r="H46" s="69">
        <v>478.08</v>
      </c>
      <c r="I46" s="69">
        <v>478.08</v>
      </c>
      <c r="J46" s="69">
        <v>478.08</v>
      </c>
      <c r="K46" s="70"/>
      <c r="L46" s="70"/>
      <c r="M46" s="70"/>
      <c r="N46" s="70"/>
      <c r="O46" s="70"/>
      <c r="P46" s="70"/>
      <c r="Q46" s="70"/>
      <c r="R46" s="70"/>
      <c r="S46" s="70">
        <v>40</v>
      </c>
      <c r="T46" s="70">
        <v>40</v>
      </c>
      <c r="U46" s="70"/>
      <c r="V46" s="70"/>
      <c r="W46" s="70"/>
      <c r="X46" s="70"/>
    </row>
    <row r="47" spans="1:24" s="60" customFormat="1" ht="14.25" customHeight="1">
      <c r="A47" s="68" t="s">
        <v>452</v>
      </c>
      <c r="B47" s="68" t="s">
        <v>449</v>
      </c>
      <c r="C47" s="68" t="s">
        <v>367</v>
      </c>
      <c r="D47" s="68" t="s">
        <v>453</v>
      </c>
      <c r="E47" s="68" t="s">
        <v>434</v>
      </c>
      <c r="F47" s="68" t="s">
        <v>345</v>
      </c>
      <c r="G47" s="69">
        <v>76.4628</v>
      </c>
      <c r="H47" s="69">
        <v>76.4628</v>
      </c>
      <c r="I47" s="69">
        <v>76.4628</v>
      </c>
      <c r="J47" s="69">
        <v>76.4628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</row>
    <row r="48" spans="1:24" s="60" customFormat="1" ht="22.5" customHeight="1">
      <c r="A48" s="68" t="s">
        <v>452</v>
      </c>
      <c r="B48" s="68" t="s">
        <v>449</v>
      </c>
      <c r="C48" s="68" t="s">
        <v>367</v>
      </c>
      <c r="D48" s="68" t="s">
        <v>436</v>
      </c>
      <c r="E48" s="68" t="s">
        <v>437</v>
      </c>
      <c r="F48" s="68" t="s">
        <v>347</v>
      </c>
      <c r="G48" s="69">
        <v>334.5</v>
      </c>
      <c r="H48" s="69">
        <v>334.5</v>
      </c>
      <c r="I48" s="69">
        <v>334.5</v>
      </c>
      <c r="J48" s="69">
        <v>334.5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</row>
    <row r="49" spans="1:24" s="60" customFormat="1" ht="14.25" customHeight="1">
      <c r="A49" s="68" t="s">
        <v>452</v>
      </c>
      <c r="B49" s="68" t="s">
        <v>456</v>
      </c>
      <c r="C49" s="68" t="s">
        <v>457</v>
      </c>
      <c r="D49" s="68" t="s">
        <v>453</v>
      </c>
      <c r="E49" s="68" t="s">
        <v>437</v>
      </c>
      <c r="F49" s="68" t="s">
        <v>457</v>
      </c>
      <c r="G49" s="69">
        <v>101</v>
      </c>
      <c r="H49" s="69">
        <v>101</v>
      </c>
      <c r="I49" s="69">
        <v>101</v>
      </c>
      <c r="J49" s="69">
        <v>101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</row>
    <row r="50" spans="1:24" s="60" customFormat="1" ht="22.5" customHeight="1">
      <c r="A50" s="68" t="s">
        <v>452</v>
      </c>
      <c r="B50" s="68" t="s">
        <v>456</v>
      </c>
      <c r="C50" s="68" t="s">
        <v>457</v>
      </c>
      <c r="D50" s="68" t="s">
        <v>436</v>
      </c>
      <c r="E50" s="68" t="s">
        <v>437</v>
      </c>
      <c r="F50" s="68" t="s">
        <v>347</v>
      </c>
      <c r="G50" s="69">
        <v>5</v>
      </c>
      <c r="H50" s="69">
        <v>5</v>
      </c>
      <c r="I50" s="69">
        <v>5</v>
      </c>
      <c r="J50" s="69">
        <v>5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</row>
    <row r="51" spans="1:24" s="60" customFormat="1" ht="14.25" customHeight="1">
      <c r="A51" s="68" t="s">
        <v>452</v>
      </c>
      <c r="B51" s="68" t="s">
        <v>458</v>
      </c>
      <c r="C51" s="68" t="s">
        <v>369</v>
      </c>
      <c r="D51" s="68" t="s">
        <v>453</v>
      </c>
      <c r="E51" s="68" t="s">
        <v>438</v>
      </c>
      <c r="F51" s="68" t="s">
        <v>369</v>
      </c>
      <c r="G51" s="69">
        <v>46.65</v>
      </c>
      <c r="H51" s="69">
        <v>46.65</v>
      </c>
      <c r="I51" s="69">
        <v>46.65</v>
      </c>
      <c r="J51" s="69">
        <v>46.65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</row>
    <row r="52" spans="1:24" s="60" customFormat="1" ht="22.5" customHeight="1">
      <c r="A52" s="68" t="s">
        <v>452</v>
      </c>
      <c r="B52" s="68" t="s">
        <v>458</v>
      </c>
      <c r="C52" s="68" t="s">
        <v>369</v>
      </c>
      <c r="D52" s="68" t="s">
        <v>436</v>
      </c>
      <c r="E52" s="68" t="s">
        <v>437</v>
      </c>
      <c r="F52" s="68" t="s">
        <v>347</v>
      </c>
      <c r="G52" s="69">
        <v>114.742</v>
      </c>
      <c r="H52" s="69">
        <v>114.742</v>
      </c>
      <c r="I52" s="69">
        <v>114.742</v>
      </c>
      <c r="J52" s="69">
        <v>114.742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</row>
    <row r="53" spans="1:24" s="60" customFormat="1" ht="14.25" customHeight="1">
      <c r="A53" s="68" t="s">
        <v>452</v>
      </c>
      <c r="B53" s="68" t="s">
        <v>459</v>
      </c>
      <c r="C53" s="68" t="s">
        <v>371</v>
      </c>
      <c r="D53" s="68" t="s">
        <v>453</v>
      </c>
      <c r="E53" s="68" t="s">
        <v>439</v>
      </c>
      <c r="F53" s="68" t="s">
        <v>371</v>
      </c>
      <c r="G53" s="69">
        <v>29.68</v>
      </c>
      <c r="H53" s="69">
        <v>29.68</v>
      </c>
      <c r="I53" s="69">
        <v>29.68</v>
      </c>
      <c r="J53" s="69">
        <v>29.68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</row>
    <row r="54" spans="1:24" s="60" customFormat="1" ht="22.5" customHeight="1">
      <c r="A54" s="68" t="s">
        <v>452</v>
      </c>
      <c r="B54" s="68" t="s">
        <v>459</v>
      </c>
      <c r="C54" s="68" t="s">
        <v>371</v>
      </c>
      <c r="D54" s="68" t="s">
        <v>436</v>
      </c>
      <c r="E54" s="68" t="s">
        <v>437</v>
      </c>
      <c r="F54" s="68" t="s">
        <v>347</v>
      </c>
      <c r="G54" s="69">
        <v>16.3</v>
      </c>
      <c r="H54" s="69">
        <v>16.3</v>
      </c>
      <c r="I54" s="69">
        <v>16.3</v>
      </c>
      <c r="J54" s="69">
        <v>16.3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</row>
    <row r="55" spans="1:24" s="60" customFormat="1" ht="22.5" customHeight="1">
      <c r="A55" s="68" t="s">
        <v>452</v>
      </c>
      <c r="B55" s="68" t="s">
        <v>460</v>
      </c>
      <c r="C55" s="68" t="s">
        <v>374</v>
      </c>
      <c r="D55" s="68" t="s">
        <v>453</v>
      </c>
      <c r="E55" s="68" t="s">
        <v>461</v>
      </c>
      <c r="F55" s="68" t="s">
        <v>462</v>
      </c>
      <c r="G55" s="69">
        <v>3.2827</v>
      </c>
      <c r="H55" s="69">
        <v>3.2827</v>
      </c>
      <c r="I55" s="69">
        <v>3.2827</v>
      </c>
      <c r="J55" s="69">
        <v>3.2827</v>
      </c>
      <c r="K55" s="70"/>
      <c r="L55" s="70"/>
      <c r="M55" s="70"/>
      <c r="N55" s="70"/>
      <c r="O55" s="70"/>
      <c r="P55" s="70"/>
      <c r="Q55" s="70"/>
      <c r="R55" s="70"/>
      <c r="S55" s="70">
        <v>3.2827</v>
      </c>
      <c r="T55" s="70">
        <v>3.2827</v>
      </c>
      <c r="U55" s="70"/>
      <c r="V55" s="70"/>
      <c r="W55" s="70"/>
      <c r="X55" s="70"/>
    </row>
    <row r="56" spans="1:24" s="60" customFormat="1" ht="22.5" customHeight="1">
      <c r="A56" s="68" t="s">
        <v>452</v>
      </c>
      <c r="B56" s="68" t="s">
        <v>460</v>
      </c>
      <c r="C56" s="68" t="s">
        <v>374</v>
      </c>
      <c r="D56" s="68" t="s">
        <v>436</v>
      </c>
      <c r="E56" s="68" t="s">
        <v>437</v>
      </c>
      <c r="F56" s="68" t="s">
        <v>347</v>
      </c>
      <c r="G56" s="69">
        <v>194.6</v>
      </c>
      <c r="H56" s="69">
        <v>194.6</v>
      </c>
      <c r="I56" s="69">
        <v>194.6</v>
      </c>
      <c r="J56" s="69">
        <v>194.6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</row>
    <row r="57" spans="1:24" s="60" customFormat="1" ht="22.5" customHeight="1">
      <c r="A57" s="68" t="s">
        <v>452</v>
      </c>
      <c r="B57" s="68" t="s">
        <v>463</v>
      </c>
      <c r="C57" s="68" t="s">
        <v>464</v>
      </c>
      <c r="D57" s="68" t="s">
        <v>436</v>
      </c>
      <c r="E57" s="68" t="s">
        <v>437</v>
      </c>
      <c r="F57" s="68" t="s">
        <v>347</v>
      </c>
      <c r="G57" s="69">
        <v>7</v>
      </c>
      <c r="H57" s="69">
        <v>7</v>
      </c>
      <c r="I57" s="69">
        <v>7</v>
      </c>
      <c r="J57" s="69">
        <v>7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</row>
    <row r="58" spans="1:24" s="60" customFormat="1" ht="22.5" customHeight="1">
      <c r="A58" s="68" t="s">
        <v>452</v>
      </c>
      <c r="B58" s="68" t="s">
        <v>465</v>
      </c>
      <c r="C58" s="68" t="s">
        <v>466</v>
      </c>
      <c r="D58" s="68" t="s">
        <v>436</v>
      </c>
      <c r="E58" s="68" t="s">
        <v>437</v>
      </c>
      <c r="F58" s="68" t="s">
        <v>347</v>
      </c>
      <c r="G58" s="69">
        <v>5</v>
      </c>
      <c r="H58" s="69">
        <v>5</v>
      </c>
      <c r="I58" s="69">
        <v>5</v>
      </c>
      <c r="J58" s="69">
        <v>5</v>
      </c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</row>
    <row r="59" spans="1:24" s="60" customFormat="1" ht="14.25" customHeight="1">
      <c r="A59" s="68" t="s">
        <v>452</v>
      </c>
      <c r="B59" s="68" t="s">
        <v>467</v>
      </c>
      <c r="C59" s="68" t="s">
        <v>376</v>
      </c>
      <c r="D59" s="68" t="s">
        <v>453</v>
      </c>
      <c r="E59" s="68" t="s">
        <v>454</v>
      </c>
      <c r="F59" s="68" t="s">
        <v>378</v>
      </c>
      <c r="G59" s="69">
        <v>4078.24876</v>
      </c>
      <c r="H59" s="69">
        <v>4078.24876</v>
      </c>
      <c r="I59" s="69">
        <v>4078.24876</v>
      </c>
      <c r="J59" s="69">
        <v>4078.24876</v>
      </c>
      <c r="K59" s="70"/>
      <c r="L59" s="70"/>
      <c r="M59" s="70"/>
      <c r="N59" s="70"/>
      <c r="O59" s="70"/>
      <c r="P59" s="70"/>
      <c r="Q59" s="70"/>
      <c r="R59" s="70"/>
      <c r="S59" s="70">
        <v>71.68667</v>
      </c>
      <c r="T59" s="70">
        <v>71.68667</v>
      </c>
      <c r="U59" s="70"/>
      <c r="V59" s="70"/>
      <c r="W59" s="70"/>
      <c r="X59" s="70"/>
    </row>
    <row r="60" spans="1:24" s="60" customFormat="1" ht="22.5" customHeight="1">
      <c r="A60" s="68" t="s">
        <v>452</v>
      </c>
      <c r="B60" s="68" t="s">
        <v>467</v>
      </c>
      <c r="C60" s="68" t="s">
        <v>376</v>
      </c>
      <c r="D60" s="68" t="s">
        <v>436</v>
      </c>
      <c r="E60" s="68" t="s">
        <v>437</v>
      </c>
      <c r="F60" s="68" t="s">
        <v>347</v>
      </c>
      <c r="G60" s="69">
        <v>1497.1133</v>
      </c>
      <c r="H60" s="69">
        <v>1497.1133</v>
      </c>
      <c r="I60" s="69">
        <v>1497.1133</v>
      </c>
      <c r="J60" s="69">
        <v>1497.1133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</row>
    <row r="61" spans="1:24" s="60" customFormat="1" ht="14.25" customHeight="1">
      <c r="A61" s="68" t="s">
        <v>452</v>
      </c>
      <c r="B61" s="68" t="s">
        <v>468</v>
      </c>
      <c r="C61" s="68" t="s">
        <v>378</v>
      </c>
      <c r="D61" s="68" t="s">
        <v>453</v>
      </c>
      <c r="E61" s="68" t="s">
        <v>454</v>
      </c>
      <c r="F61" s="68" t="s">
        <v>378</v>
      </c>
      <c r="G61" s="69">
        <v>658.07451</v>
      </c>
      <c r="H61" s="69">
        <v>658.07451</v>
      </c>
      <c r="I61" s="69">
        <v>658.07451</v>
      </c>
      <c r="J61" s="69">
        <v>658.07451</v>
      </c>
      <c r="K61" s="70"/>
      <c r="L61" s="70"/>
      <c r="M61" s="70"/>
      <c r="N61" s="70"/>
      <c r="O61" s="70"/>
      <c r="P61" s="70"/>
      <c r="Q61" s="70"/>
      <c r="R61" s="70"/>
      <c r="S61" s="70">
        <v>59.13</v>
      </c>
      <c r="T61" s="70">
        <v>59.13</v>
      </c>
      <c r="U61" s="70"/>
      <c r="V61" s="70"/>
      <c r="W61" s="70"/>
      <c r="X61" s="70"/>
    </row>
    <row r="62" spans="1:24" s="60" customFormat="1" ht="22.5" customHeight="1">
      <c r="A62" s="68" t="s">
        <v>452</v>
      </c>
      <c r="B62" s="68" t="s">
        <v>468</v>
      </c>
      <c r="C62" s="68" t="s">
        <v>378</v>
      </c>
      <c r="D62" s="68" t="s">
        <v>436</v>
      </c>
      <c r="E62" s="68" t="s">
        <v>437</v>
      </c>
      <c r="F62" s="68" t="s">
        <v>347</v>
      </c>
      <c r="G62" s="69">
        <v>430</v>
      </c>
      <c r="H62" s="69">
        <v>430</v>
      </c>
      <c r="I62" s="69">
        <v>430</v>
      </c>
      <c r="J62" s="69">
        <v>430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</row>
    <row r="63" spans="1:24" s="60" customFormat="1" ht="14.25" customHeight="1">
      <c r="A63" s="68" t="s">
        <v>452</v>
      </c>
      <c r="B63" s="68" t="s">
        <v>469</v>
      </c>
      <c r="C63" s="68" t="s">
        <v>380</v>
      </c>
      <c r="D63" s="68" t="s">
        <v>453</v>
      </c>
      <c r="E63" s="68" t="s">
        <v>434</v>
      </c>
      <c r="F63" s="68" t="s">
        <v>345</v>
      </c>
      <c r="G63" s="69">
        <v>205.41</v>
      </c>
      <c r="H63" s="69">
        <v>205.41</v>
      </c>
      <c r="I63" s="69">
        <v>205.41</v>
      </c>
      <c r="J63" s="69">
        <v>205.41</v>
      </c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</row>
    <row r="64" spans="1:24" s="60" customFormat="1" ht="22.5" customHeight="1">
      <c r="A64" s="68" t="s">
        <v>452</v>
      </c>
      <c r="B64" s="68" t="s">
        <v>469</v>
      </c>
      <c r="C64" s="68" t="s">
        <v>380</v>
      </c>
      <c r="D64" s="68" t="s">
        <v>436</v>
      </c>
      <c r="E64" s="68" t="s">
        <v>437</v>
      </c>
      <c r="F64" s="68" t="s">
        <v>347</v>
      </c>
      <c r="G64" s="69">
        <v>243.85</v>
      </c>
      <c r="H64" s="69">
        <v>243.85</v>
      </c>
      <c r="I64" s="69">
        <v>243.85</v>
      </c>
      <c r="J64" s="69">
        <v>243.85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</row>
    <row r="65" spans="1:24" s="60" customFormat="1" ht="14.25" customHeight="1">
      <c r="A65" s="68" t="s">
        <v>452</v>
      </c>
      <c r="B65" s="68" t="s">
        <v>470</v>
      </c>
      <c r="C65" s="68" t="s">
        <v>382</v>
      </c>
      <c r="D65" s="68" t="s">
        <v>453</v>
      </c>
      <c r="E65" s="68" t="s">
        <v>434</v>
      </c>
      <c r="F65" s="68" t="s">
        <v>345</v>
      </c>
      <c r="G65" s="69">
        <v>317.78</v>
      </c>
      <c r="H65" s="69">
        <v>317.78</v>
      </c>
      <c r="I65" s="69">
        <v>317.78</v>
      </c>
      <c r="J65" s="69">
        <v>317.78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</row>
    <row r="66" spans="1:24" s="60" customFormat="1" ht="22.5" customHeight="1">
      <c r="A66" s="68" t="s">
        <v>452</v>
      </c>
      <c r="B66" s="68" t="s">
        <v>470</v>
      </c>
      <c r="C66" s="68" t="s">
        <v>382</v>
      </c>
      <c r="D66" s="68" t="s">
        <v>436</v>
      </c>
      <c r="E66" s="68" t="s">
        <v>437</v>
      </c>
      <c r="F66" s="68" t="s">
        <v>347</v>
      </c>
      <c r="G66" s="69">
        <v>468.69</v>
      </c>
      <c r="H66" s="69">
        <v>468.69</v>
      </c>
      <c r="I66" s="69">
        <v>468.69</v>
      </c>
      <c r="J66" s="69">
        <v>468.69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</row>
    <row r="67" spans="1:24" s="60" customFormat="1" ht="22.5" customHeight="1">
      <c r="A67" s="68" t="s">
        <v>452</v>
      </c>
      <c r="B67" s="68" t="s">
        <v>471</v>
      </c>
      <c r="C67" s="68" t="s">
        <v>384</v>
      </c>
      <c r="D67" s="68" t="s">
        <v>453</v>
      </c>
      <c r="E67" s="68" t="s">
        <v>442</v>
      </c>
      <c r="F67" s="68" t="s">
        <v>384</v>
      </c>
      <c r="G67" s="69">
        <v>98</v>
      </c>
      <c r="H67" s="69">
        <v>98</v>
      </c>
      <c r="I67" s="69">
        <v>98</v>
      </c>
      <c r="J67" s="69">
        <v>98</v>
      </c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</row>
    <row r="68" spans="1:24" s="60" customFormat="1" ht="22.5" customHeight="1">
      <c r="A68" s="68" t="s">
        <v>452</v>
      </c>
      <c r="B68" s="68" t="s">
        <v>471</v>
      </c>
      <c r="C68" s="68" t="s">
        <v>384</v>
      </c>
      <c r="D68" s="68" t="s">
        <v>436</v>
      </c>
      <c r="E68" s="68" t="s">
        <v>437</v>
      </c>
      <c r="F68" s="68" t="s">
        <v>347</v>
      </c>
      <c r="G68" s="69">
        <v>69.02</v>
      </c>
      <c r="H68" s="69">
        <v>69.02</v>
      </c>
      <c r="I68" s="69">
        <v>69.02</v>
      </c>
      <c r="J68" s="69">
        <v>69.02</v>
      </c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</row>
    <row r="69" spans="1:24" s="60" customFormat="1" ht="22.5" customHeight="1">
      <c r="A69" s="68" t="s">
        <v>452</v>
      </c>
      <c r="B69" s="68" t="s">
        <v>472</v>
      </c>
      <c r="C69" s="68" t="s">
        <v>387</v>
      </c>
      <c r="D69" s="68" t="s">
        <v>453</v>
      </c>
      <c r="E69" s="68" t="s">
        <v>434</v>
      </c>
      <c r="F69" s="68" t="s">
        <v>345</v>
      </c>
      <c r="G69" s="69">
        <v>372.792</v>
      </c>
      <c r="H69" s="69">
        <v>372.792</v>
      </c>
      <c r="I69" s="69">
        <v>372.792</v>
      </c>
      <c r="J69" s="69">
        <v>372.792</v>
      </c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</row>
    <row r="70" spans="1:24" s="60" customFormat="1" ht="22.5" customHeight="1">
      <c r="A70" s="68" t="s">
        <v>452</v>
      </c>
      <c r="B70" s="68" t="s">
        <v>472</v>
      </c>
      <c r="C70" s="68" t="s">
        <v>387</v>
      </c>
      <c r="D70" s="68" t="s">
        <v>436</v>
      </c>
      <c r="E70" s="68" t="s">
        <v>437</v>
      </c>
      <c r="F70" s="68" t="s">
        <v>347</v>
      </c>
      <c r="G70" s="69">
        <v>17.14</v>
      </c>
      <c r="H70" s="69">
        <v>17.14</v>
      </c>
      <c r="I70" s="69">
        <v>17.14</v>
      </c>
      <c r="J70" s="69">
        <v>17.14</v>
      </c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</row>
    <row r="71" spans="1:24" s="60" customFormat="1" ht="22.5" customHeight="1">
      <c r="A71" s="68" t="s">
        <v>452</v>
      </c>
      <c r="B71" s="68" t="s">
        <v>451</v>
      </c>
      <c r="C71" s="68" t="s">
        <v>389</v>
      </c>
      <c r="D71" s="68" t="s">
        <v>453</v>
      </c>
      <c r="E71" s="68" t="s">
        <v>451</v>
      </c>
      <c r="F71" s="68" t="s">
        <v>389</v>
      </c>
      <c r="G71" s="69">
        <v>6251.225838</v>
      </c>
      <c r="H71" s="69">
        <v>6251.225838</v>
      </c>
      <c r="I71" s="69">
        <v>6251.225838</v>
      </c>
      <c r="J71" s="69">
        <v>6251.225838</v>
      </c>
      <c r="K71" s="70"/>
      <c r="L71" s="70"/>
      <c r="M71" s="70"/>
      <c r="N71" s="70"/>
      <c r="O71" s="70"/>
      <c r="P71" s="70"/>
      <c r="Q71" s="70"/>
      <c r="R71" s="70"/>
      <c r="S71" s="70">
        <v>5186.692432</v>
      </c>
      <c r="T71" s="70">
        <v>5186.692432</v>
      </c>
      <c r="U71" s="70"/>
      <c r="V71" s="70"/>
      <c r="W71" s="70"/>
      <c r="X71" s="70"/>
    </row>
    <row r="72" spans="1:24" s="60" customFormat="1" ht="22.5" customHeight="1">
      <c r="A72" s="68" t="s">
        <v>452</v>
      </c>
      <c r="B72" s="68" t="s">
        <v>451</v>
      </c>
      <c r="C72" s="68" t="s">
        <v>389</v>
      </c>
      <c r="D72" s="68" t="s">
        <v>436</v>
      </c>
      <c r="E72" s="68" t="s">
        <v>437</v>
      </c>
      <c r="F72" s="68" t="s">
        <v>347</v>
      </c>
      <c r="G72" s="69">
        <v>2536.481035</v>
      </c>
      <c r="H72" s="69">
        <v>2536.481035</v>
      </c>
      <c r="I72" s="69">
        <v>2536.481035</v>
      </c>
      <c r="J72" s="69">
        <v>2536.481035</v>
      </c>
      <c r="K72" s="70"/>
      <c r="L72" s="70"/>
      <c r="M72" s="70"/>
      <c r="N72" s="70"/>
      <c r="O72" s="70"/>
      <c r="P72" s="70"/>
      <c r="Q72" s="70"/>
      <c r="R72" s="70"/>
      <c r="S72" s="70">
        <v>1174.838535</v>
      </c>
      <c r="T72" s="70">
        <v>1174.838535</v>
      </c>
      <c r="U72" s="70"/>
      <c r="V72" s="70"/>
      <c r="W72" s="70"/>
      <c r="X72" s="70"/>
    </row>
    <row r="73" spans="1:24" s="60" customFormat="1" ht="14.25" customHeight="1">
      <c r="A73" s="68" t="s">
        <v>473</v>
      </c>
      <c r="B73" s="68" t="s">
        <v>434</v>
      </c>
      <c r="C73" s="68" t="s">
        <v>392</v>
      </c>
      <c r="D73" s="68" t="s">
        <v>474</v>
      </c>
      <c r="E73" s="68" t="s">
        <v>454</v>
      </c>
      <c r="F73" s="68" t="s">
        <v>394</v>
      </c>
      <c r="G73" s="69">
        <v>134.30492</v>
      </c>
      <c r="H73" s="69">
        <v>134.30492</v>
      </c>
      <c r="I73" s="69">
        <v>134.30492</v>
      </c>
      <c r="J73" s="69">
        <v>134.30492</v>
      </c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</row>
    <row r="74" spans="1:24" s="60" customFormat="1" ht="14.25" customHeight="1">
      <c r="A74" s="68" t="s">
        <v>473</v>
      </c>
      <c r="B74" s="68" t="s">
        <v>437</v>
      </c>
      <c r="C74" s="68" t="s">
        <v>396</v>
      </c>
      <c r="D74" s="68" t="s">
        <v>474</v>
      </c>
      <c r="E74" s="68" t="s">
        <v>454</v>
      </c>
      <c r="F74" s="68" t="s">
        <v>394</v>
      </c>
      <c r="G74" s="69">
        <v>5404.06</v>
      </c>
      <c r="H74" s="69">
        <v>5404.06</v>
      </c>
      <c r="I74" s="69">
        <v>5404.06</v>
      </c>
      <c r="J74" s="69">
        <v>5404.06</v>
      </c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</row>
    <row r="75" spans="1:24" s="60" customFormat="1" ht="22.5" customHeight="1">
      <c r="A75" s="68" t="s">
        <v>473</v>
      </c>
      <c r="B75" s="68" t="s">
        <v>438</v>
      </c>
      <c r="C75" s="68" t="s">
        <v>475</v>
      </c>
      <c r="D75" s="68" t="s">
        <v>474</v>
      </c>
      <c r="E75" s="68" t="s">
        <v>454</v>
      </c>
      <c r="F75" s="68" t="s">
        <v>394</v>
      </c>
      <c r="G75" s="69">
        <v>72.73</v>
      </c>
      <c r="H75" s="69">
        <v>72.73</v>
      </c>
      <c r="I75" s="69">
        <v>72.73</v>
      </c>
      <c r="J75" s="69">
        <v>72.73</v>
      </c>
      <c r="K75" s="70"/>
      <c r="L75" s="70"/>
      <c r="M75" s="70"/>
      <c r="N75" s="70"/>
      <c r="O75" s="70"/>
      <c r="P75" s="70"/>
      <c r="Q75" s="70"/>
      <c r="R75" s="70"/>
      <c r="S75" s="70">
        <v>16.32</v>
      </c>
      <c r="T75" s="70">
        <v>16.32</v>
      </c>
      <c r="U75" s="70"/>
      <c r="V75" s="70"/>
      <c r="W75" s="70"/>
      <c r="X75" s="70"/>
    </row>
    <row r="76" spans="1:24" s="60" customFormat="1" ht="22.5" customHeight="1">
      <c r="A76" s="68" t="s">
        <v>473</v>
      </c>
      <c r="B76" s="68" t="s">
        <v>461</v>
      </c>
      <c r="C76" s="68" t="s">
        <v>476</v>
      </c>
      <c r="D76" s="68" t="s">
        <v>474</v>
      </c>
      <c r="E76" s="68" t="s">
        <v>434</v>
      </c>
      <c r="F76" s="68" t="s">
        <v>400</v>
      </c>
      <c r="G76" s="69">
        <v>346.28082</v>
      </c>
      <c r="H76" s="69">
        <v>346.28082</v>
      </c>
      <c r="I76" s="69">
        <v>346.28082</v>
      </c>
      <c r="J76" s="69">
        <v>346.28082</v>
      </c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</row>
    <row r="77" spans="1:24" s="60" customFormat="1" ht="22.5" customHeight="1">
      <c r="A77" s="68" t="s">
        <v>473</v>
      </c>
      <c r="B77" s="68" t="s">
        <v>454</v>
      </c>
      <c r="C77" s="68" t="s">
        <v>398</v>
      </c>
      <c r="D77" s="68" t="s">
        <v>474</v>
      </c>
      <c r="E77" s="68" t="s">
        <v>434</v>
      </c>
      <c r="F77" s="68" t="s">
        <v>400</v>
      </c>
      <c r="G77" s="69">
        <v>4714.533676</v>
      </c>
      <c r="H77" s="69">
        <v>4714.533676</v>
      </c>
      <c r="I77" s="69">
        <v>4714.533676</v>
      </c>
      <c r="J77" s="69">
        <v>4714.533676</v>
      </c>
      <c r="K77" s="70"/>
      <c r="L77" s="70"/>
      <c r="M77" s="70"/>
      <c r="N77" s="70"/>
      <c r="O77" s="70"/>
      <c r="P77" s="70"/>
      <c r="Q77" s="70"/>
      <c r="R77" s="70"/>
      <c r="S77" s="70">
        <v>334.64</v>
      </c>
      <c r="T77" s="70">
        <v>334.64</v>
      </c>
      <c r="U77" s="70"/>
      <c r="V77" s="70"/>
      <c r="W77" s="70"/>
      <c r="X77" s="70"/>
    </row>
    <row r="78" spans="1:24" s="60" customFormat="1" ht="22.5" customHeight="1">
      <c r="A78" s="68" t="s">
        <v>473</v>
      </c>
      <c r="B78" s="68" t="s">
        <v>439</v>
      </c>
      <c r="C78" s="68" t="s">
        <v>477</v>
      </c>
      <c r="D78" s="68" t="s">
        <v>474</v>
      </c>
      <c r="E78" s="68" t="s">
        <v>434</v>
      </c>
      <c r="F78" s="68" t="s">
        <v>400</v>
      </c>
      <c r="G78" s="69">
        <v>3</v>
      </c>
      <c r="H78" s="69">
        <v>3</v>
      </c>
      <c r="I78" s="69">
        <v>3</v>
      </c>
      <c r="J78" s="69">
        <v>3</v>
      </c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</row>
    <row r="79" spans="1:24" s="60" customFormat="1" ht="22.5" customHeight="1">
      <c r="A79" s="68" t="s">
        <v>473</v>
      </c>
      <c r="B79" s="68" t="s">
        <v>441</v>
      </c>
      <c r="C79" s="68" t="s">
        <v>402</v>
      </c>
      <c r="D79" s="68" t="s">
        <v>474</v>
      </c>
      <c r="E79" s="68" t="s">
        <v>434</v>
      </c>
      <c r="F79" s="68" t="s">
        <v>400</v>
      </c>
      <c r="G79" s="69">
        <v>137.848</v>
      </c>
      <c r="H79" s="69">
        <v>137.848</v>
      </c>
      <c r="I79" s="69">
        <v>137.848</v>
      </c>
      <c r="J79" s="69">
        <v>137.848</v>
      </c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</row>
    <row r="80" spans="1:24" s="60" customFormat="1" ht="14.25" customHeight="1">
      <c r="A80" s="68" t="s">
        <v>473</v>
      </c>
      <c r="B80" s="68" t="s">
        <v>442</v>
      </c>
      <c r="C80" s="68" t="s">
        <v>478</v>
      </c>
      <c r="D80" s="68" t="s">
        <v>474</v>
      </c>
      <c r="E80" s="68" t="s">
        <v>437</v>
      </c>
      <c r="F80" s="68" t="s">
        <v>478</v>
      </c>
      <c r="G80" s="69">
        <v>24.8</v>
      </c>
      <c r="H80" s="69">
        <v>24.8</v>
      </c>
      <c r="I80" s="69">
        <v>24.8</v>
      </c>
      <c r="J80" s="69">
        <v>24.8</v>
      </c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</row>
    <row r="81" spans="1:24" s="60" customFormat="1" ht="22.5" customHeight="1">
      <c r="A81" s="68" t="s">
        <v>473</v>
      </c>
      <c r="B81" s="68" t="s">
        <v>443</v>
      </c>
      <c r="C81" s="68" t="s">
        <v>404</v>
      </c>
      <c r="D81" s="68" t="s">
        <v>474</v>
      </c>
      <c r="E81" s="68" t="s">
        <v>434</v>
      </c>
      <c r="F81" s="68" t="s">
        <v>400</v>
      </c>
      <c r="G81" s="69">
        <v>1609.642</v>
      </c>
      <c r="H81" s="69">
        <v>1609.642</v>
      </c>
      <c r="I81" s="69">
        <v>1609.642</v>
      </c>
      <c r="J81" s="69">
        <v>1609.642</v>
      </c>
      <c r="K81" s="70"/>
      <c r="L81" s="70"/>
      <c r="M81" s="70"/>
      <c r="N81" s="70"/>
      <c r="O81" s="70"/>
      <c r="P81" s="70"/>
      <c r="Q81" s="70"/>
      <c r="R81" s="70"/>
      <c r="S81" s="70">
        <v>1584.44</v>
      </c>
      <c r="T81" s="70">
        <v>1584.44</v>
      </c>
      <c r="U81" s="70"/>
      <c r="V81" s="70"/>
      <c r="W81" s="70"/>
      <c r="X81" s="70"/>
    </row>
    <row r="82" spans="1:24" s="60" customFormat="1" ht="22.5" customHeight="1">
      <c r="A82" s="68" t="s">
        <v>473</v>
      </c>
      <c r="B82" s="68" t="s">
        <v>445</v>
      </c>
      <c r="C82" s="68" t="s">
        <v>479</v>
      </c>
      <c r="D82" s="68" t="s">
        <v>474</v>
      </c>
      <c r="E82" s="68" t="s">
        <v>438</v>
      </c>
      <c r="F82" s="68" t="s">
        <v>479</v>
      </c>
      <c r="G82" s="69">
        <v>64.879</v>
      </c>
      <c r="H82" s="69">
        <v>64.879</v>
      </c>
      <c r="I82" s="69">
        <v>64.879</v>
      </c>
      <c r="J82" s="69">
        <v>64.879</v>
      </c>
      <c r="K82" s="70"/>
      <c r="L82" s="70"/>
      <c r="M82" s="70"/>
      <c r="N82" s="70"/>
      <c r="O82" s="70"/>
      <c r="P82" s="70"/>
      <c r="Q82" s="70"/>
      <c r="R82" s="70"/>
      <c r="S82" s="70">
        <v>3.459</v>
      </c>
      <c r="T82" s="70">
        <v>3.459</v>
      </c>
      <c r="U82" s="70"/>
      <c r="V82" s="70"/>
      <c r="W82" s="70"/>
      <c r="X82" s="70"/>
    </row>
    <row r="83" spans="1:24" s="60" customFormat="1" ht="33.75" customHeight="1">
      <c r="A83" s="68" t="s">
        <v>473</v>
      </c>
      <c r="B83" s="68" t="s">
        <v>451</v>
      </c>
      <c r="C83" s="68" t="s">
        <v>480</v>
      </c>
      <c r="D83" s="68" t="s">
        <v>474</v>
      </c>
      <c r="E83" s="68" t="s">
        <v>451</v>
      </c>
      <c r="F83" s="68" t="s">
        <v>480</v>
      </c>
      <c r="G83" s="69">
        <v>808.537701</v>
      </c>
      <c r="H83" s="69">
        <v>808.537701</v>
      </c>
      <c r="I83" s="69">
        <v>808.537701</v>
      </c>
      <c r="J83" s="69">
        <v>808.537701</v>
      </c>
      <c r="K83" s="70"/>
      <c r="L83" s="70"/>
      <c r="M83" s="70"/>
      <c r="N83" s="70"/>
      <c r="O83" s="70"/>
      <c r="P83" s="70"/>
      <c r="Q83" s="70"/>
      <c r="R83" s="70"/>
      <c r="S83" s="70">
        <v>5.589701</v>
      </c>
      <c r="T83" s="70">
        <v>5.589701</v>
      </c>
      <c r="U83" s="70"/>
      <c r="V83" s="70"/>
      <c r="W83" s="70"/>
      <c r="X83" s="70"/>
    </row>
    <row r="84" spans="1:24" s="60" customFormat="1" ht="22.5" customHeight="1">
      <c r="A84" s="68" t="s">
        <v>481</v>
      </c>
      <c r="B84" s="68" t="s">
        <v>434</v>
      </c>
      <c r="C84" s="68" t="s">
        <v>482</v>
      </c>
      <c r="D84" s="68" t="s">
        <v>483</v>
      </c>
      <c r="E84" s="68" t="s">
        <v>434</v>
      </c>
      <c r="F84" s="68" t="s">
        <v>482</v>
      </c>
      <c r="G84" s="69">
        <v>30</v>
      </c>
      <c r="H84" s="69">
        <v>30</v>
      </c>
      <c r="I84" s="69">
        <v>30</v>
      </c>
      <c r="J84" s="69">
        <v>30</v>
      </c>
      <c r="K84" s="70"/>
      <c r="L84" s="70"/>
      <c r="M84" s="70"/>
      <c r="N84" s="70"/>
      <c r="O84" s="70"/>
      <c r="P84" s="70"/>
      <c r="Q84" s="70"/>
      <c r="R84" s="70"/>
      <c r="S84" s="70">
        <v>30</v>
      </c>
      <c r="T84" s="70">
        <v>30</v>
      </c>
      <c r="U84" s="70"/>
      <c r="V84" s="70"/>
      <c r="W84" s="70"/>
      <c r="X84" s="70"/>
    </row>
    <row r="85" spans="1:24" s="60" customFormat="1" ht="22.5" customHeight="1">
      <c r="A85" s="68" t="s">
        <v>484</v>
      </c>
      <c r="B85" s="68" t="s">
        <v>434</v>
      </c>
      <c r="C85" s="68" t="s">
        <v>482</v>
      </c>
      <c r="D85" s="68" t="s">
        <v>485</v>
      </c>
      <c r="E85" s="68" t="s">
        <v>434</v>
      </c>
      <c r="F85" s="68" t="s">
        <v>482</v>
      </c>
      <c r="G85" s="69">
        <v>548.72</v>
      </c>
      <c r="H85" s="69">
        <v>548.72</v>
      </c>
      <c r="I85" s="69">
        <v>548.72</v>
      </c>
      <c r="J85" s="69">
        <v>548.72</v>
      </c>
      <c r="K85" s="70"/>
      <c r="L85" s="70"/>
      <c r="M85" s="70"/>
      <c r="N85" s="70"/>
      <c r="O85" s="70"/>
      <c r="P85" s="70"/>
      <c r="Q85" s="70"/>
      <c r="R85" s="70"/>
      <c r="S85" s="70">
        <v>302.72</v>
      </c>
      <c r="T85" s="70">
        <v>302.72</v>
      </c>
      <c r="U85" s="70"/>
      <c r="V85" s="70"/>
      <c r="W85" s="70"/>
      <c r="X85" s="70"/>
    </row>
    <row r="86" spans="1:24" s="60" customFormat="1" ht="22.5" customHeight="1">
      <c r="A86" s="68" t="s">
        <v>481</v>
      </c>
      <c r="B86" s="68" t="s">
        <v>437</v>
      </c>
      <c r="C86" s="68" t="s">
        <v>406</v>
      </c>
      <c r="D86" s="68" t="s">
        <v>483</v>
      </c>
      <c r="E86" s="68" t="s">
        <v>461</v>
      </c>
      <c r="F86" s="68" t="s">
        <v>486</v>
      </c>
      <c r="G86" s="69">
        <v>107</v>
      </c>
      <c r="H86" s="69">
        <v>107</v>
      </c>
      <c r="I86" s="69">
        <v>107</v>
      </c>
      <c r="J86" s="69">
        <v>107</v>
      </c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</row>
    <row r="87" spans="1:24" s="60" customFormat="1" ht="22.5" customHeight="1">
      <c r="A87" s="68" t="s">
        <v>484</v>
      </c>
      <c r="B87" s="68" t="s">
        <v>437</v>
      </c>
      <c r="C87" s="68" t="s">
        <v>406</v>
      </c>
      <c r="D87" s="68" t="s">
        <v>485</v>
      </c>
      <c r="E87" s="68" t="s">
        <v>439</v>
      </c>
      <c r="F87" s="68" t="s">
        <v>486</v>
      </c>
      <c r="G87" s="69">
        <v>31.57</v>
      </c>
      <c r="H87" s="69">
        <v>31.57</v>
      </c>
      <c r="I87" s="69">
        <v>31.57</v>
      </c>
      <c r="J87" s="69">
        <v>31.57</v>
      </c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</row>
    <row r="88" spans="1:24" s="60" customFormat="1" ht="22.5" customHeight="1">
      <c r="A88" s="68" t="s">
        <v>481</v>
      </c>
      <c r="B88" s="68" t="s">
        <v>454</v>
      </c>
      <c r="C88" s="68" t="s">
        <v>487</v>
      </c>
      <c r="D88" s="68" t="s">
        <v>483</v>
      </c>
      <c r="E88" s="68" t="s">
        <v>437</v>
      </c>
      <c r="F88" s="68" t="s">
        <v>487</v>
      </c>
      <c r="G88" s="69">
        <v>4364.98887</v>
      </c>
      <c r="H88" s="69">
        <v>4364.98887</v>
      </c>
      <c r="I88" s="69">
        <v>4364.98887</v>
      </c>
      <c r="J88" s="69">
        <v>4364.98887</v>
      </c>
      <c r="K88" s="70"/>
      <c r="L88" s="70"/>
      <c r="M88" s="70"/>
      <c r="N88" s="70"/>
      <c r="O88" s="70"/>
      <c r="P88" s="70"/>
      <c r="Q88" s="70"/>
      <c r="R88" s="70"/>
      <c r="S88" s="70">
        <v>4354.98887</v>
      </c>
      <c r="T88" s="70">
        <v>4354.98887</v>
      </c>
      <c r="U88" s="70"/>
      <c r="V88" s="70"/>
      <c r="W88" s="70"/>
      <c r="X88" s="70"/>
    </row>
    <row r="89" spans="1:24" s="60" customFormat="1" ht="22.5" customHeight="1">
      <c r="A89" s="68" t="s">
        <v>484</v>
      </c>
      <c r="B89" s="68" t="s">
        <v>454</v>
      </c>
      <c r="C89" s="68" t="s">
        <v>487</v>
      </c>
      <c r="D89" s="68" t="s">
        <v>485</v>
      </c>
      <c r="E89" s="68" t="s">
        <v>437</v>
      </c>
      <c r="F89" s="68" t="s">
        <v>487</v>
      </c>
      <c r="G89" s="69">
        <v>384.087184</v>
      </c>
      <c r="H89" s="69">
        <v>384.087184</v>
      </c>
      <c r="I89" s="69">
        <v>384.087184</v>
      </c>
      <c r="J89" s="69">
        <v>384.087184</v>
      </c>
      <c r="K89" s="70"/>
      <c r="L89" s="70"/>
      <c r="M89" s="70"/>
      <c r="N89" s="70"/>
      <c r="O89" s="70"/>
      <c r="P89" s="70"/>
      <c r="Q89" s="70"/>
      <c r="R89" s="70"/>
      <c r="S89" s="70">
        <v>55.827184</v>
      </c>
      <c r="T89" s="70">
        <v>55.827184</v>
      </c>
      <c r="U89" s="70"/>
      <c r="V89" s="70"/>
      <c r="W89" s="70"/>
      <c r="X89" s="70"/>
    </row>
    <row r="90" spans="1:24" s="60" customFormat="1" ht="14.25" customHeight="1">
      <c r="A90" s="68" t="s">
        <v>481</v>
      </c>
      <c r="B90" s="68" t="s">
        <v>439</v>
      </c>
      <c r="C90" s="68" t="s">
        <v>488</v>
      </c>
      <c r="D90" s="68" t="s">
        <v>483</v>
      </c>
      <c r="E90" s="68" t="s">
        <v>454</v>
      </c>
      <c r="F90" s="68" t="s">
        <v>488</v>
      </c>
      <c r="G90" s="69">
        <v>60</v>
      </c>
      <c r="H90" s="69">
        <v>60</v>
      </c>
      <c r="I90" s="69">
        <v>60</v>
      </c>
      <c r="J90" s="69">
        <v>60</v>
      </c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</row>
    <row r="91" spans="1:24" s="60" customFormat="1" ht="14.25" customHeight="1">
      <c r="A91" s="68" t="s">
        <v>484</v>
      </c>
      <c r="B91" s="68" t="s">
        <v>439</v>
      </c>
      <c r="C91" s="68" t="s">
        <v>488</v>
      </c>
      <c r="D91" s="68" t="s">
        <v>485</v>
      </c>
      <c r="E91" s="68" t="s">
        <v>441</v>
      </c>
      <c r="F91" s="68" t="s">
        <v>488</v>
      </c>
      <c r="G91" s="69">
        <v>24.458333</v>
      </c>
      <c r="H91" s="69">
        <v>24.458333</v>
      </c>
      <c r="I91" s="69">
        <v>24.458333</v>
      </c>
      <c r="J91" s="69">
        <v>24.458333</v>
      </c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</row>
    <row r="92" spans="1:24" s="60" customFormat="1" ht="22.5" customHeight="1">
      <c r="A92" s="68" t="s">
        <v>484</v>
      </c>
      <c r="B92" s="68" t="s">
        <v>437</v>
      </c>
      <c r="C92" s="68" t="s">
        <v>406</v>
      </c>
      <c r="D92" s="68" t="s">
        <v>489</v>
      </c>
      <c r="E92" s="68" t="s">
        <v>434</v>
      </c>
      <c r="F92" s="68" t="s">
        <v>408</v>
      </c>
      <c r="G92" s="69">
        <v>178.97</v>
      </c>
      <c r="H92" s="69">
        <v>178.97</v>
      </c>
      <c r="I92" s="69">
        <v>178.97</v>
      </c>
      <c r="J92" s="69">
        <v>178.97</v>
      </c>
      <c r="K92" s="70"/>
      <c r="L92" s="70"/>
      <c r="M92" s="70"/>
      <c r="N92" s="70"/>
      <c r="O92" s="70"/>
      <c r="P92" s="70"/>
      <c r="Q92" s="70"/>
      <c r="R92" s="70"/>
      <c r="S92" s="70">
        <v>125</v>
      </c>
      <c r="T92" s="70">
        <v>125</v>
      </c>
      <c r="U92" s="70"/>
      <c r="V92" s="70"/>
      <c r="W92" s="70"/>
      <c r="X92" s="70"/>
    </row>
    <row r="93" spans="1:24" s="60" customFormat="1" ht="22.5" customHeight="1">
      <c r="A93" s="68" t="s">
        <v>484</v>
      </c>
      <c r="B93" s="68" t="s">
        <v>438</v>
      </c>
      <c r="C93" s="68" t="s">
        <v>490</v>
      </c>
      <c r="D93" s="68" t="s">
        <v>485</v>
      </c>
      <c r="E93" s="68" t="s">
        <v>439</v>
      </c>
      <c r="F93" s="68" t="s">
        <v>486</v>
      </c>
      <c r="G93" s="69">
        <v>29</v>
      </c>
      <c r="H93" s="69">
        <v>29</v>
      </c>
      <c r="I93" s="69">
        <v>29</v>
      </c>
      <c r="J93" s="69">
        <v>29</v>
      </c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</row>
    <row r="94" spans="1:24" s="60" customFormat="1" ht="22.5" customHeight="1">
      <c r="A94" s="68" t="s">
        <v>484</v>
      </c>
      <c r="B94" s="68" t="s">
        <v>438</v>
      </c>
      <c r="C94" s="68" t="s">
        <v>490</v>
      </c>
      <c r="D94" s="68" t="s">
        <v>489</v>
      </c>
      <c r="E94" s="68" t="s">
        <v>434</v>
      </c>
      <c r="F94" s="68" t="s">
        <v>408</v>
      </c>
      <c r="G94" s="69">
        <v>138</v>
      </c>
      <c r="H94" s="69">
        <v>138</v>
      </c>
      <c r="I94" s="69">
        <v>138</v>
      </c>
      <c r="J94" s="69">
        <v>138</v>
      </c>
      <c r="K94" s="70"/>
      <c r="L94" s="70"/>
      <c r="M94" s="70"/>
      <c r="N94" s="70"/>
      <c r="O94" s="70"/>
      <c r="P94" s="70"/>
      <c r="Q94" s="70"/>
      <c r="R94" s="70"/>
      <c r="S94" s="70">
        <v>138</v>
      </c>
      <c r="T94" s="70">
        <v>138</v>
      </c>
      <c r="U94" s="70"/>
      <c r="V94" s="70"/>
      <c r="W94" s="70"/>
      <c r="X94" s="70"/>
    </row>
    <row r="95" spans="1:24" s="60" customFormat="1" ht="14.25" customHeight="1">
      <c r="A95" s="68" t="s">
        <v>484</v>
      </c>
      <c r="B95" s="68" t="s">
        <v>439</v>
      </c>
      <c r="C95" s="68" t="s">
        <v>488</v>
      </c>
      <c r="D95" s="68" t="s">
        <v>489</v>
      </c>
      <c r="E95" s="68" t="s">
        <v>434</v>
      </c>
      <c r="F95" s="68" t="s">
        <v>408</v>
      </c>
      <c r="G95" s="69">
        <v>18.996</v>
      </c>
      <c r="H95" s="69">
        <v>18.996</v>
      </c>
      <c r="I95" s="69">
        <v>18.996</v>
      </c>
      <c r="J95" s="69">
        <v>18.996</v>
      </c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</row>
    <row r="96" spans="1:24" s="60" customFormat="1" ht="22.5" customHeight="1">
      <c r="A96" s="68" t="s">
        <v>484</v>
      </c>
      <c r="B96" s="68" t="s">
        <v>442</v>
      </c>
      <c r="C96" s="68" t="s">
        <v>491</v>
      </c>
      <c r="D96" s="68" t="s">
        <v>485</v>
      </c>
      <c r="E96" s="68" t="s">
        <v>451</v>
      </c>
      <c r="F96" s="68" t="s">
        <v>410</v>
      </c>
      <c r="G96" s="69">
        <v>50</v>
      </c>
      <c r="H96" s="69">
        <v>50</v>
      </c>
      <c r="I96" s="69">
        <v>50</v>
      </c>
      <c r="J96" s="69">
        <v>50</v>
      </c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</row>
    <row r="97" spans="1:24" s="60" customFormat="1" ht="33.75" customHeight="1">
      <c r="A97" s="68" t="s">
        <v>484</v>
      </c>
      <c r="B97" s="68" t="s">
        <v>443</v>
      </c>
      <c r="C97" s="68" t="s">
        <v>492</v>
      </c>
      <c r="D97" s="68" t="s">
        <v>485</v>
      </c>
      <c r="E97" s="68" t="s">
        <v>454</v>
      </c>
      <c r="F97" s="68" t="s">
        <v>493</v>
      </c>
      <c r="G97" s="69">
        <v>20</v>
      </c>
      <c r="H97" s="69">
        <v>20</v>
      </c>
      <c r="I97" s="69">
        <v>20</v>
      </c>
      <c r="J97" s="69">
        <v>20</v>
      </c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</row>
    <row r="98" spans="1:24" s="60" customFormat="1" ht="33.75" customHeight="1">
      <c r="A98" s="68" t="s">
        <v>484</v>
      </c>
      <c r="B98" s="68" t="s">
        <v>446</v>
      </c>
      <c r="C98" s="68" t="s">
        <v>494</v>
      </c>
      <c r="D98" s="68" t="s">
        <v>485</v>
      </c>
      <c r="E98" s="68" t="s">
        <v>454</v>
      </c>
      <c r="F98" s="68" t="s">
        <v>493</v>
      </c>
      <c r="G98" s="69">
        <v>9</v>
      </c>
      <c r="H98" s="69">
        <v>9</v>
      </c>
      <c r="I98" s="69">
        <v>9</v>
      </c>
      <c r="J98" s="69">
        <v>9</v>
      </c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</row>
    <row r="99" spans="1:24" s="60" customFormat="1" ht="22.5" customHeight="1">
      <c r="A99" s="68" t="s">
        <v>484</v>
      </c>
      <c r="B99" s="68" t="s">
        <v>451</v>
      </c>
      <c r="C99" s="68" t="s">
        <v>410</v>
      </c>
      <c r="D99" s="68" t="s">
        <v>489</v>
      </c>
      <c r="E99" s="68" t="s">
        <v>434</v>
      </c>
      <c r="F99" s="68" t="s">
        <v>408</v>
      </c>
      <c r="G99" s="69">
        <v>32.037442</v>
      </c>
      <c r="H99" s="69">
        <v>32.037442</v>
      </c>
      <c r="I99" s="69">
        <v>32.037442</v>
      </c>
      <c r="J99" s="69">
        <v>32.037442</v>
      </c>
      <c r="K99" s="70"/>
      <c r="L99" s="70"/>
      <c r="M99" s="70"/>
      <c r="N99" s="70"/>
      <c r="O99" s="70"/>
      <c r="P99" s="70"/>
      <c r="Q99" s="70"/>
      <c r="R99" s="70"/>
      <c r="S99" s="70">
        <v>10.937442</v>
      </c>
      <c r="T99" s="70">
        <v>10.937442</v>
      </c>
      <c r="U99" s="70"/>
      <c r="V99" s="70"/>
      <c r="W99" s="70"/>
      <c r="X99" s="70"/>
    </row>
    <row r="100" spans="1:24" s="60" customFormat="1" ht="14.25" customHeight="1">
      <c r="A100" s="68" t="s">
        <v>495</v>
      </c>
      <c r="B100" s="68" t="s">
        <v>461</v>
      </c>
      <c r="C100" s="68" t="s">
        <v>496</v>
      </c>
      <c r="D100" s="68" t="s">
        <v>497</v>
      </c>
      <c r="E100" s="68" t="s">
        <v>434</v>
      </c>
      <c r="F100" s="68" t="s">
        <v>496</v>
      </c>
      <c r="G100" s="69">
        <v>863</v>
      </c>
      <c r="H100" s="69">
        <v>863</v>
      </c>
      <c r="I100" s="69">
        <v>863</v>
      </c>
      <c r="J100" s="69">
        <v>863</v>
      </c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</row>
    <row r="101" spans="1:24" s="60" customFormat="1" ht="22.5" customHeight="1">
      <c r="A101" s="68" t="s">
        <v>495</v>
      </c>
      <c r="B101" s="68" t="s">
        <v>451</v>
      </c>
      <c r="C101" s="68" t="s">
        <v>498</v>
      </c>
      <c r="D101" s="68" t="s">
        <v>497</v>
      </c>
      <c r="E101" s="68" t="s">
        <v>451</v>
      </c>
      <c r="F101" s="68" t="s">
        <v>498</v>
      </c>
      <c r="G101" s="69">
        <v>1872.26</v>
      </c>
      <c r="H101" s="69">
        <v>1872.26</v>
      </c>
      <c r="I101" s="69">
        <v>1872.26</v>
      </c>
      <c r="J101" s="69">
        <v>1872.26</v>
      </c>
      <c r="K101" s="70"/>
      <c r="L101" s="70"/>
      <c r="M101" s="70"/>
      <c r="N101" s="70"/>
      <c r="O101" s="70"/>
      <c r="P101" s="70"/>
      <c r="Q101" s="70"/>
      <c r="R101" s="70"/>
      <c r="S101" s="70">
        <v>1055.61</v>
      </c>
      <c r="T101" s="70">
        <v>1055.61</v>
      </c>
      <c r="U101" s="70"/>
      <c r="V101" s="70"/>
      <c r="W101" s="70"/>
      <c r="X101" s="70"/>
    </row>
    <row r="102" spans="1:24" s="60" customFormat="1" ht="22.5" customHeight="1">
      <c r="A102" s="68" t="s">
        <v>499</v>
      </c>
      <c r="B102" s="68" t="s">
        <v>437</v>
      </c>
      <c r="C102" s="68" t="s">
        <v>500</v>
      </c>
      <c r="D102" s="68" t="s">
        <v>501</v>
      </c>
      <c r="E102" s="68" t="s">
        <v>437</v>
      </c>
      <c r="F102" s="68" t="s">
        <v>500</v>
      </c>
      <c r="G102" s="69">
        <v>4685.1</v>
      </c>
      <c r="H102" s="69">
        <v>4685.1</v>
      </c>
      <c r="I102" s="69">
        <v>4685.1</v>
      </c>
      <c r="J102" s="69">
        <v>4685.1</v>
      </c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</row>
    <row r="103" spans="1:24" s="60" customFormat="1" ht="45" customHeight="1">
      <c r="A103" s="68" t="s">
        <v>502</v>
      </c>
      <c r="B103" s="68" t="s">
        <v>442</v>
      </c>
      <c r="C103" s="68" t="s">
        <v>503</v>
      </c>
      <c r="D103" s="68" t="s">
        <v>504</v>
      </c>
      <c r="E103" s="68" t="s">
        <v>442</v>
      </c>
      <c r="F103" s="68" t="s">
        <v>503</v>
      </c>
      <c r="G103" s="69">
        <v>186.610772</v>
      </c>
      <c r="H103" s="69">
        <v>186.610772</v>
      </c>
      <c r="I103" s="69">
        <v>186.610772</v>
      </c>
      <c r="J103" s="69">
        <v>186.610772</v>
      </c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</row>
    <row r="104" spans="1:24" s="60" customFormat="1" ht="14.25" customHeight="1">
      <c r="A104" s="68" t="s">
        <v>502</v>
      </c>
      <c r="B104" s="68" t="s">
        <v>451</v>
      </c>
      <c r="C104" s="68" t="s">
        <v>505</v>
      </c>
      <c r="D104" s="68" t="s">
        <v>504</v>
      </c>
      <c r="E104" s="68" t="s">
        <v>451</v>
      </c>
      <c r="F104" s="68" t="s">
        <v>505</v>
      </c>
      <c r="G104" s="69">
        <v>353.62</v>
      </c>
      <c r="H104" s="69">
        <v>353.62</v>
      </c>
      <c r="I104" s="69">
        <v>353.62</v>
      </c>
      <c r="J104" s="69">
        <v>353.62</v>
      </c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</row>
  </sheetData>
  <sheetProtection/>
  <mergeCells count="30">
    <mergeCell ref="A2:X2"/>
    <mergeCell ref="A3:C3"/>
    <mergeCell ref="D3:J3"/>
    <mergeCell ref="A4:C4"/>
    <mergeCell ref="D4:F4"/>
    <mergeCell ref="H4:R4"/>
    <mergeCell ref="S4:X4"/>
    <mergeCell ref="I5:J5"/>
    <mergeCell ref="A5:A6"/>
    <mergeCell ref="B5:B6"/>
    <mergeCell ref="C5:C6"/>
    <mergeCell ref="D5:D6"/>
    <mergeCell ref="E5:E6"/>
    <mergeCell ref="F5:F6"/>
    <mergeCell ref="G4:G6"/>
    <mergeCell ref="H5:H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11"/>
  <sheetViews>
    <sheetView zoomScaleSheetLayoutView="100" workbookViewId="0" topLeftCell="A1">
      <selection activeCell="E16" sqref="E16"/>
    </sheetView>
  </sheetViews>
  <sheetFormatPr defaultColWidth="9.00390625" defaultRowHeight="30" customHeight="1"/>
  <cols>
    <col min="1" max="1" width="17.375" style="41" customWidth="1"/>
    <col min="2" max="2" width="16.25390625" style="41" customWidth="1"/>
    <col min="3" max="3" width="16.875" style="41" customWidth="1"/>
    <col min="4" max="4" width="14.125" style="41" customWidth="1"/>
    <col min="5" max="5" width="14.00390625" style="41" customWidth="1"/>
    <col min="6" max="6" width="12.50390625" style="41" customWidth="1"/>
    <col min="7" max="7" width="11.75390625" style="41" customWidth="1"/>
    <col min="8" max="247" width="9.00390625" style="41" customWidth="1"/>
    <col min="248" max="16384" width="9.00390625" style="42" customWidth="1"/>
  </cols>
  <sheetData>
    <row r="1" ht="27" customHeight="1">
      <c r="A1" s="5" t="s">
        <v>506</v>
      </c>
    </row>
    <row r="2" spans="1:7" s="38" customFormat="1" ht="34.5" customHeight="1">
      <c r="A2" s="7" t="s">
        <v>507</v>
      </c>
      <c r="B2" s="7"/>
      <c r="C2" s="7"/>
      <c r="D2" s="7"/>
      <c r="E2" s="7"/>
      <c r="F2" s="7"/>
      <c r="G2" s="7"/>
    </row>
    <row r="3" spans="1:255" s="38" customFormat="1" ht="30" customHeight="1">
      <c r="A3" s="43"/>
      <c r="B3" s="41"/>
      <c r="C3" s="41"/>
      <c r="E3" s="41"/>
      <c r="F3" s="41"/>
      <c r="G3" s="44" t="s">
        <v>2</v>
      </c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2"/>
      <c r="IO3" s="42"/>
      <c r="IP3" s="42"/>
      <c r="IQ3" s="42"/>
      <c r="IR3" s="42"/>
      <c r="IS3" s="42"/>
      <c r="IT3" s="42"/>
      <c r="IU3" s="42"/>
    </row>
    <row r="4" spans="1:7" s="39" customFormat="1" ht="30.75" customHeight="1">
      <c r="A4" s="45" t="s">
        <v>508</v>
      </c>
      <c r="B4" s="45"/>
      <c r="C4" s="45" t="s">
        <v>509</v>
      </c>
      <c r="D4" s="46" t="s">
        <v>510</v>
      </c>
      <c r="E4" s="47" t="s">
        <v>511</v>
      </c>
      <c r="F4" s="47"/>
      <c r="G4" s="47"/>
    </row>
    <row r="5" spans="1:7" s="39" customFormat="1" ht="38.25" customHeight="1">
      <c r="A5" s="45"/>
      <c r="B5" s="45"/>
      <c r="C5" s="45"/>
      <c r="D5" s="46"/>
      <c r="E5" s="47" t="s">
        <v>132</v>
      </c>
      <c r="F5" s="46" t="s">
        <v>512</v>
      </c>
      <c r="G5" s="46" t="s">
        <v>513</v>
      </c>
    </row>
    <row r="6" spans="1:7" s="39" customFormat="1" ht="19.5" customHeight="1">
      <c r="A6" s="48" t="s">
        <v>514</v>
      </c>
      <c r="B6" s="49"/>
      <c r="C6" s="50">
        <v>0</v>
      </c>
      <c r="D6" s="51">
        <v>11</v>
      </c>
      <c r="E6" s="52">
        <v>0</v>
      </c>
      <c r="F6" s="51">
        <f>IF(C6=0,"",ROUND(E6/C6*100,1))</f>
      </c>
      <c r="G6" s="51">
        <f>IF(D6=0,"",ROUND(E6/D6*100,1))</f>
        <v>0</v>
      </c>
    </row>
    <row r="7" spans="1:7" s="39" customFormat="1" ht="19.5" customHeight="1">
      <c r="A7" s="53" t="s">
        <v>515</v>
      </c>
      <c r="B7" s="54" t="s">
        <v>431</v>
      </c>
      <c r="C7" s="55">
        <v>295</v>
      </c>
      <c r="D7" s="55">
        <v>261</v>
      </c>
      <c r="E7" s="55">
        <v>260</v>
      </c>
      <c r="F7" s="56">
        <f>E7/C7</f>
        <v>0.8813559322033898</v>
      </c>
      <c r="G7" s="56">
        <f>E7/D7</f>
        <v>0.9961685823754789</v>
      </c>
    </row>
    <row r="8" spans="1:7" s="39" customFormat="1" ht="19.5" customHeight="1">
      <c r="A8" s="53"/>
      <c r="B8" s="54" t="s">
        <v>516</v>
      </c>
      <c r="C8" s="57">
        <v>61</v>
      </c>
      <c r="D8" s="55">
        <v>56</v>
      </c>
      <c r="E8" s="55">
        <v>60</v>
      </c>
      <c r="F8" s="56">
        <f>E8/C8</f>
        <v>0.9836065573770492</v>
      </c>
      <c r="G8" s="56">
        <f>E8/D8</f>
        <v>1.0714285714285714</v>
      </c>
    </row>
    <row r="9" spans="1:7" s="39" customFormat="1" ht="19.5" customHeight="1">
      <c r="A9" s="53"/>
      <c r="B9" s="54" t="s">
        <v>517</v>
      </c>
      <c r="C9" s="57">
        <v>234</v>
      </c>
      <c r="D9" s="55">
        <v>205</v>
      </c>
      <c r="E9" s="55">
        <v>200</v>
      </c>
      <c r="F9" s="56">
        <f>E9/C9</f>
        <v>0.8547008547008547</v>
      </c>
      <c r="G9" s="56">
        <f>E9/D9</f>
        <v>0.975609756097561</v>
      </c>
    </row>
    <row r="10" spans="1:7" s="39" customFormat="1" ht="19.5" customHeight="1">
      <c r="A10" s="48" t="s">
        <v>371</v>
      </c>
      <c r="B10" s="49"/>
      <c r="C10" s="50">
        <v>74</v>
      </c>
      <c r="D10" s="55">
        <v>53</v>
      </c>
      <c r="E10" s="55">
        <v>60</v>
      </c>
      <c r="F10" s="56">
        <f>E10/C10</f>
        <v>0.8108108108108109</v>
      </c>
      <c r="G10" s="56">
        <f>E10/D10</f>
        <v>1.1320754716981132</v>
      </c>
    </row>
    <row r="11" spans="1:7" s="40" customFormat="1" ht="19.5" customHeight="1">
      <c r="A11" s="58" t="s">
        <v>121</v>
      </c>
      <c r="B11" s="58"/>
      <c r="C11" s="59">
        <f>C10+C7</f>
        <v>369</v>
      </c>
      <c r="D11" s="59">
        <f>D10+D7</f>
        <v>314</v>
      </c>
      <c r="E11" s="59">
        <f>E10+E7</f>
        <v>320</v>
      </c>
      <c r="F11" s="56">
        <f>E11/C11</f>
        <v>0.8672086720867209</v>
      </c>
      <c r="G11" s="56">
        <f>E11/D11</f>
        <v>1.019108280254777</v>
      </c>
    </row>
  </sheetData>
  <sheetProtection/>
  <mergeCells count="9">
    <mergeCell ref="A2:G2"/>
    <mergeCell ref="E4:G4"/>
    <mergeCell ref="A6:B6"/>
    <mergeCell ref="A10:B10"/>
    <mergeCell ref="A11:B11"/>
    <mergeCell ref="A7:A9"/>
    <mergeCell ref="C4:C5"/>
    <mergeCell ref="D4:D5"/>
    <mergeCell ref="A4:B5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扬帆起航</cp:lastModifiedBy>
  <cp:lastPrinted>2018-01-30T02:26:00Z</cp:lastPrinted>
  <dcterms:created xsi:type="dcterms:W3CDTF">2006-02-13T05:15:00Z</dcterms:created>
  <dcterms:modified xsi:type="dcterms:W3CDTF">2024-04-01T03:38:06Z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EFA297D4D9864B6FA067EC93CB2C72A0</vt:lpwstr>
  </property>
</Properties>
</file>